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ENCUESTAS_DE_CONSTRUCCION\ENCUESTAS DE CONSTRUCCIÓN\CENSO DE CONSTRUCCIÓN\2020\AÑO 2020- NUEVOS CUADROS con PDF\"/>
    </mc:Choice>
  </mc:AlternateContent>
  <bookViews>
    <workbookView xWindow="0" yWindow="0" windowWidth="28800" windowHeight="12135"/>
  </bookViews>
  <sheets>
    <sheet name="Cuadro 12 " sheetId="3" r:id="rId1"/>
  </sheets>
  <definedNames>
    <definedName name="_xlnm.Print_Area" localSheetId="0">'Cuadro 12 '!$A$1:$F$241</definedName>
    <definedName name="_xlnm.Print_Titles" localSheetId="0">'Cuadro 12 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6" i="3" l="1"/>
  <c r="D146" i="3"/>
  <c r="E146" i="3"/>
  <c r="F146" i="3"/>
  <c r="B146" i="3"/>
  <c r="F53" i="3"/>
  <c r="C223" i="3" l="1"/>
  <c r="D223" i="3"/>
  <c r="E223" i="3"/>
  <c r="F223" i="3"/>
  <c r="B223" i="3"/>
  <c r="C207" i="3"/>
  <c r="D207" i="3"/>
  <c r="E207" i="3"/>
  <c r="F207" i="3"/>
  <c r="B207" i="3"/>
  <c r="C198" i="3"/>
  <c r="D198" i="3"/>
  <c r="F198" i="3"/>
  <c r="C174" i="3"/>
  <c r="D174" i="3"/>
  <c r="E174" i="3"/>
  <c r="F174" i="3"/>
  <c r="B174" i="3"/>
  <c r="C160" i="3"/>
  <c r="D160" i="3"/>
  <c r="E160" i="3"/>
  <c r="F160" i="3"/>
  <c r="B160" i="3"/>
  <c r="C136" i="3"/>
  <c r="D136" i="3"/>
  <c r="E136" i="3"/>
  <c r="F136" i="3"/>
  <c r="B136" i="3"/>
  <c r="F112" i="3"/>
  <c r="C112" i="3"/>
  <c r="D112" i="3"/>
  <c r="E112" i="3"/>
  <c r="B112" i="3"/>
  <c r="C95" i="3"/>
  <c r="D95" i="3"/>
  <c r="E95" i="3"/>
  <c r="F95" i="3"/>
  <c r="B95" i="3"/>
  <c r="C85" i="3"/>
  <c r="D85" i="3"/>
  <c r="F85" i="3"/>
  <c r="C53" i="3"/>
  <c r="D53" i="3"/>
  <c r="E53" i="3"/>
  <c r="B53" i="3"/>
  <c r="C32" i="3"/>
  <c r="D32" i="3"/>
  <c r="E32" i="3"/>
  <c r="F32" i="3"/>
  <c r="B32" i="3"/>
  <c r="C21" i="3"/>
  <c r="D21" i="3"/>
  <c r="F21" i="3"/>
  <c r="B222" i="3" l="1"/>
  <c r="B221" i="3"/>
  <c r="F220" i="3"/>
  <c r="E220" i="3"/>
  <c r="D220" i="3"/>
  <c r="C220" i="3"/>
  <c r="B219" i="3"/>
  <c r="F218" i="3"/>
  <c r="E218" i="3"/>
  <c r="D218" i="3"/>
  <c r="C218" i="3"/>
  <c r="B216" i="3"/>
  <c r="B215" i="3"/>
  <c r="B214" i="3"/>
  <c r="F213" i="3"/>
  <c r="E213" i="3"/>
  <c r="D213" i="3"/>
  <c r="C213" i="3"/>
  <c r="B212" i="3"/>
  <c r="B211" i="3"/>
  <c r="B210" i="3"/>
  <c r="F209" i="3"/>
  <c r="E209" i="3"/>
  <c r="D209" i="3"/>
  <c r="C209" i="3"/>
  <c r="B234" i="3"/>
  <c r="F233" i="3"/>
  <c r="F232" i="3" s="1"/>
  <c r="E233" i="3"/>
  <c r="E232" i="3" s="1"/>
  <c r="D233" i="3"/>
  <c r="D232" i="3" s="1"/>
  <c r="C233" i="3"/>
  <c r="C232" i="3" s="1"/>
  <c r="B206" i="3"/>
  <c r="B205" i="3"/>
  <c r="B204" i="3"/>
  <c r="F203" i="3"/>
  <c r="E203" i="3"/>
  <c r="D203" i="3"/>
  <c r="C203" i="3"/>
  <c r="B202" i="3"/>
  <c r="B201" i="3"/>
  <c r="F200" i="3"/>
  <c r="E200" i="3"/>
  <c r="D200" i="3"/>
  <c r="C200" i="3"/>
  <c r="B231" i="3"/>
  <c r="B230" i="3"/>
  <c r="F229" i="3"/>
  <c r="E229" i="3"/>
  <c r="D229" i="3"/>
  <c r="C229" i="3"/>
  <c r="B228" i="3"/>
  <c r="B227" i="3"/>
  <c r="B226" i="3"/>
  <c r="F225" i="3"/>
  <c r="E225" i="3"/>
  <c r="D225" i="3"/>
  <c r="C225" i="3"/>
  <c r="F197" i="3"/>
  <c r="E197" i="3"/>
  <c r="D197" i="3"/>
  <c r="C197" i="3"/>
  <c r="F196" i="3"/>
  <c r="E196" i="3"/>
  <c r="D196" i="3"/>
  <c r="C196" i="3"/>
  <c r="F195" i="3"/>
  <c r="E195" i="3"/>
  <c r="D195" i="3"/>
  <c r="C195" i="3"/>
  <c r="F194" i="3"/>
  <c r="E194" i="3"/>
  <c r="D194" i="3"/>
  <c r="C194" i="3"/>
  <c r="F193" i="3"/>
  <c r="E193" i="3"/>
  <c r="D193" i="3"/>
  <c r="C193" i="3"/>
  <c r="F192" i="3"/>
  <c r="E192" i="3"/>
  <c r="D192" i="3"/>
  <c r="C192" i="3"/>
  <c r="F190" i="3"/>
  <c r="E190" i="3"/>
  <c r="D190" i="3"/>
  <c r="C190" i="3"/>
  <c r="F189" i="3"/>
  <c r="E189" i="3"/>
  <c r="D189" i="3"/>
  <c r="C189" i="3"/>
  <c r="F188" i="3"/>
  <c r="F187" i="3" s="1"/>
  <c r="E188" i="3"/>
  <c r="E187" i="3" s="1"/>
  <c r="D188" i="3"/>
  <c r="C188" i="3"/>
  <c r="C187" i="3" s="1"/>
  <c r="B173" i="3"/>
  <c r="B172" i="3"/>
  <c r="F171" i="3"/>
  <c r="F170" i="3" s="1"/>
  <c r="E171" i="3"/>
  <c r="E170" i="3" s="1"/>
  <c r="D171" i="3"/>
  <c r="D170" i="3" s="1"/>
  <c r="C171" i="3"/>
  <c r="C170" i="3" s="1"/>
  <c r="B169" i="3"/>
  <c r="B168" i="3"/>
  <c r="B167" i="3"/>
  <c r="B166" i="3"/>
  <c r="F165" i="3"/>
  <c r="E165" i="3"/>
  <c r="D165" i="3"/>
  <c r="C165" i="3"/>
  <c r="B164" i="3"/>
  <c r="B163" i="3"/>
  <c r="F162" i="3"/>
  <c r="E162" i="3"/>
  <c r="D162" i="3"/>
  <c r="C162" i="3"/>
  <c r="B184" i="3"/>
  <c r="B183" i="3" s="1"/>
  <c r="F183" i="3"/>
  <c r="E183" i="3"/>
  <c r="D183" i="3"/>
  <c r="C183" i="3"/>
  <c r="B182" i="3"/>
  <c r="F181" i="3"/>
  <c r="E181" i="3"/>
  <c r="D181" i="3"/>
  <c r="C181" i="3"/>
  <c r="B179" i="3"/>
  <c r="B178" i="3" s="1"/>
  <c r="F178" i="3"/>
  <c r="E178" i="3"/>
  <c r="D178" i="3"/>
  <c r="C178" i="3"/>
  <c r="B177" i="3"/>
  <c r="F176" i="3"/>
  <c r="E176" i="3"/>
  <c r="D176" i="3"/>
  <c r="C176" i="3"/>
  <c r="F159" i="3"/>
  <c r="E159" i="3"/>
  <c r="D159" i="3"/>
  <c r="C159" i="3"/>
  <c r="F158" i="3"/>
  <c r="E158" i="3"/>
  <c r="D158" i="3"/>
  <c r="C158" i="3"/>
  <c r="F157" i="3"/>
  <c r="E157" i="3"/>
  <c r="D157" i="3"/>
  <c r="C157" i="3"/>
  <c r="F156" i="3"/>
  <c r="E156" i="3"/>
  <c r="D156" i="3"/>
  <c r="D155" i="3" s="1"/>
  <c r="C156" i="3"/>
  <c r="F154" i="3"/>
  <c r="E154" i="3"/>
  <c r="D154" i="3"/>
  <c r="C154" i="3"/>
  <c r="F153" i="3"/>
  <c r="F152" i="3" s="1"/>
  <c r="E153" i="3"/>
  <c r="E152" i="3" s="1"/>
  <c r="D153" i="3"/>
  <c r="D152" i="3" s="1"/>
  <c r="C153" i="3"/>
  <c r="B145" i="3"/>
  <c r="F144" i="3"/>
  <c r="F143" i="3" s="1"/>
  <c r="E144" i="3"/>
  <c r="E143" i="3" s="1"/>
  <c r="D144" i="3"/>
  <c r="D143" i="3" s="1"/>
  <c r="C144" i="3"/>
  <c r="B142" i="3"/>
  <c r="B141" i="3" s="1"/>
  <c r="F141" i="3"/>
  <c r="E141" i="3"/>
  <c r="D141" i="3"/>
  <c r="C141" i="3"/>
  <c r="B140" i="3"/>
  <c r="B139" i="3"/>
  <c r="F138" i="3"/>
  <c r="E138" i="3"/>
  <c r="D138" i="3"/>
  <c r="C138" i="3"/>
  <c r="B149" i="3"/>
  <c r="F148" i="3"/>
  <c r="F147" i="3" s="1"/>
  <c r="E148" i="3"/>
  <c r="E147" i="3" s="1"/>
  <c r="D148" i="3"/>
  <c r="D147" i="3" s="1"/>
  <c r="C148" i="3"/>
  <c r="F135" i="3"/>
  <c r="F134" i="3" s="1"/>
  <c r="E135" i="3"/>
  <c r="E134" i="3" s="1"/>
  <c r="D135" i="3"/>
  <c r="D134" i="3" s="1"/>
  <c r="C135" i="3"/>
  <c r="F133" i="3"/>
  <c r="E133" i="3"/>
  <c r="D133" i="3"/>
  <c r="C133" i="3"/>
  <c r="F132" i="3"/>
  <c r="F131" i="3" s="1"/>
  <c r="F130" i="3" s="1"/>
  <c r="E132" i="3"/>
  <c r="E131" i="3" s="1"/>
  <c r="D132" i="3"/>
  <c r="D131" i="3" s="1"/>
  <c r="C132" i="3"/>
  <c r="C131" i="3" s="1"/>
  <c r="B111" i="3"/>
  <c r="B110" i="3"/>
  <c r="F109" i="3"/>
  <c r="F108" i="3" s="1"/>
  <c r="E109" i="3"/>
  <c r="E108" i="3" s="1"/>
  <c r="D109" i="3"/>
  <c r="D108" i="3" s="1"/>
  <c r="C109" i="3"/>
  <c r="C108" i="3" s="1"/>
  <c r="B107" i="3"/>
  <c r="B106" i="3"/>
  <c r="B105" i="3"/>
  <c r="B104" i="3"/>
  <c r="B103" i="3"/>
  <c r="B102" i="3"/>
  <c r="F101" i="3"/>
  <c r="E101" i="3"/>
  <c r="D101" i="3"/>
  <c r="C101" i="3"/>
  <c r="B100" i="3"/>
  <c r="B99" i="3"/>
  <c r="B98" i="3"/>
  <c r="F97" i="3"/>
  <c r="E97" i="3"/>
  <c r="D97" i="3"/>
  <c r="C97" i="3"/>
  <c r="B128" i="3"/>
  <c r="B127" i="3" s="1"/>
  <c r="F127" i="3"/>
  <c r="E127" i="3"/>
  <c r="D127" i="3"/>
  <c r="C127" i="3"/>
  <c r="B126" i="3"/>
  <c r="B125" i="3"/>
  <c r="B124" i="3"/>
  <c r="F123" i="3"/>
  <c r="E123" i="3"/>
  <c r="D123" i="3"/>
  <c r="C123" i="3"/>
  <c r="B94" i="3"/>
  <c r="B93" i="3"/>
  <c r="B92" i="3"/>
  <c r="B91" i="3"/>
  <c r="F90" i="3"/>
  <c r="E90" i="3"/>
  <c r="D90" i="3"/>
  <c r="C90" i="3"/>
  <c r="B89" i="3"/>
  <c r="B88" i="3"/>
  <c r="F87" i="3"/>
  <c r="E87" i="3"/>
  <c r="D87" i="3"/>
  <c r="C87" i="3"/>
  <c r="B121" i="3"/>
  <c r="B120" i="3"/>
  <c r="B119" i="3"/>
  <c r="F118" i="3"/>
  <c r="E118" i="3"/>
  <c r="D118" i="3"/>
  <c r="C118" i="3"/>
  <c r="B117" i="3"/>
  <c r="B116" i="3"/>
  <c r="B115" i="3"/>
  <c r="F114" i="3"/>
  <c r="E114" i="3"/>
  <c r="D114" i="3"/>
  <c r="C114" i="3"/>
  <c r="F84" i="3"/>
  <c r="E84" i="3"/>
  <c r="D84" i="3"/>
  <c r="C84" i="3"/>
  <c r="F83" i="3"/>
  <c r="E83" i="3"/>
  <c r="D83" i="3"/>
  <c r="C83" i="3"/>
  <c r="F82" i="3"/>
  <c r="E82" i="3"/>
  <c r="D82" i="3"/>
  <c r="C82" i="3"/>
  <c r="F81" i="3"/>
  <c r="E81" i="3"/>
  <c r="D81" i="3"/>
  <c r="C81" i="3"/>
  <c r="F80" i="3"/>
  <c r="E80" i="3"/>
  <c r="D80" i="3"/>
  <c r="C80" i="3"/>
  <c r="F79" i="3"/>
  <c r="E79" i="3"/>
  <c r="D79" i="3"/>
  <c r="C79" i="3"/>
  <c r="F78" i="3"/>
  <c r="E78" i="3"/>
  <c r="D78" i="3"/>
  <c r="D77" i="3" s="1"/>
  <c r="C78" i="3"/>
  <c r="C77" i="3" s="1"/>
  <c r="F76" i="3"/>
  <c r="E76" i="3"/>
  <c r="D76" i="3"/>
  <c r="C76" i="3"/>
  <c r="F75" i="3"/>
  <c r="E75" i="3"/>
  <c r="D75" i="3"/>
  <c r="C75" i="3"/>
  <c r="F74" i="3"/>
  <c r="F73" i="3" s="1"/>
  <c r="E74" i="3"/>
  <c r="D74" i="3"/>
  <c r="C74" i="3"/>
  <c r="F52" i="3"/>
  <c r="E52" i="3"/>
  <c r="D52" i="3"/>
  <c r="D16" i="3" s="1"/>
  <c r="C52" i="3"/>
  <c r="C16" i="3" s="1"/>
  <c r="F51" i="3"/>
  <c r="E51" i="3"/>
  <c r="D51" i="3"/>
  <c r="D50" i="3" s="1"/>
  <c r="C51" i="3"/>
  <c r="C50" i="3" s="1"/>
  <c r="F49" i="3"/>
  <c r="E49" i="3"/>
  <c r="D49" i="3"/>
  <c r="C49" i="3"/>
  <c r="F48" i="3"/>
  <c r="E48" i="3"/>
  <c r="E47" i="3" s="1"/>
  <c r="D48" i="3"/>
  <c r="C48" i="3"/>
  <c r="C47" i="3" s="1"/>
  <c r="F45" i="3"/>
  <c r="E45" i="3"/>
  <c r="D45" i="3"/>
  <c r="C45" i="3"/>
  <c r="F44" i="3"/>
  <c r="E44" i="3"/>
  <c r="D44" i="3"/>
  <c r="C44" i="3"/>
  <c r="F43" i="3"/>
  <c r="E43" i="3"/>
  <c r="D43" i="3"/>
  <c r="C43" i="3"/>
  <c r="F42" i="3"/>
  <c r="F17" i="3" s="1"/>
  <c r="E42" i="3"/>
  <c r="E17" i="3" s="1"/>
  <c r="D42" i="3"/>
  <c r="D17" i="3" s="1"/>
  <c r="C42" i="3"/>
  <c r="C17" i="3" s="1"/>
  <c r="F41" i="3"/>
  <c r="E41" i="3"/>
  <c r="D41" i="3"/>
  <c r="C41" i="3"/>
  <c r="F40" i="3"/>
  <c r="F14" i="3" s="1"/>
  <c r="E40" i="3"/>
  <c r="E14" i="3" s="1"/>
  <c r="D40" i="3"/>
  <c r="D14" i="3" s="1"/>
  <c r="C40" i="3"/>
  <c r="F39" i="3"/>
  <c r="E39" i="3"/>
  <c r="D39" i="3"/>
  <c r="C39" i="3"/>
  <c r="F37" i="3"/>
  <c r="E37" i="3"/>
  <c r="D37" i="3"/>
  <c r="C37" i="3"/>
  <c r="F36" i="3"/>
  <c r="E36" i="3"/>
  <c r="D36" i="3"/>
  <c r="C36" i="3"/>
  <c r="F35" i="3"/>
  <c r="F34" i="3" s="1"/>
  <c r="E35" i="3"/>
  <c r="E34" i="3" s="1"/>
  <c r="D35" i="3"/>
  <c r="C35" i="3"/>
  <c r="C34" i="3" s="1"/>
  <c r="F70" i="3"/>
  <c r="E70" i="3"/>
  <c r="E69" i="3" s="1"/>
  <c r="D70" i="3"/>
  <c r="D69" i="3" s="1"/>
  <c r="C70" i="3"/>
  <c r="C69" i="3" s="1"/>
  <c r="F69" i="3"/>
  <c r="F68" i="3"/>
  <c r="E68" i="3"/>
  <c r="D68" i="3"/>
  <c r="C68" i="3"/>
  <c r="F67" i="3"/>
  <c r="E67" i="3"/>
  <c r="D67" i="3"/>
  <c r="C67" i="3"/>
  <c r="F66" i="3"/>
  <c r="F65" i="3" s="1"/>
  <c r="E66" i="3"/>
  <c r="D66" i="3"/>
  <c r="C66" i="3"/>
  <c r="F31" i="3"/>
  <c r="E31" i="3"/>
  <c r="D31" i="3"/>
  <c r="C31" i="3"/>
  <c r="F30" i="3"/>
  <c r="E30" i="3"/>
  <c r="D30" i="3"/>
  <c r="C30" i="3"/>
  <c r="F29" i="3"/>
  <c r="E29" i="3"/>
  <c r="D29" i="3"/>
  <c r="C29" i="3"/>
  <c r="F28" i="3"/>
  <c r="E28" i="3"/>
  <c r="D28" i="3"/>
  <c r="C28" i="3"/>
  <c r="F27" i="3"/>
  <c r="E27" i="3"/>
  <c r="E26" i="3" s="1"/>
  <c r="D27" i="3"/>
  <c r="C27" i="3"/>
  <c r="F25" i="3"/>
  <c r="E25" i="3"/>
  <c r="D25" i="3"/>
  <c r="C25" i="3"/>
  <c r="F24" i="3"/>
  <c r="E24" i="3"/>
  <c r="D24" i="3"/>
  <c r="C24" i="3"/>
  <c r="F63" i="3"/>
  <c r="E63" i="3"/>
  <c r="D63" i="3"/>
  <c r="C63" i="3"/>
  <c r="F62" i="3"/>
  <c r="E62" i="3"/>
  <c r="D62" i="3"/>
  <c r="C62" i="3"/>
  <c r="F61" i="3"/>
  <c r="E61" i="3"/>
  <c r="D61" i="3"/>
  <c r="C61" i="3"/>
  <c r="F60" i="3"/>
  <c r="E60" i="3"/>
  <c r="D60" i="3"/>
  <c r="C60" i="3"/>
  <c r="F58" i="3"/>
  <c r="E58" i="3"/>
  <c r="D58" i="3"/>
  <c r="C58" i="3"/>
  <c r="F57" i="3"/>
  <c r="E57" i="3"/>
  <c r="D57" i="3"/>
  <c r="C57" i="3"/>
  <c r="F56" i="3"/>
  <c r="E56" i="3"/>
  <c r="E55" i="3" s="1"/>
  <c r="D56" i="3"/>
  <c r="C56" i="3"/>
  <c r="C55" i="3" s="1"/>
  <c r="F55" i="3"/>
  <c r="D23" i="3" l="1"/>
  <c r="E59" i="3"/>
  <c r="D65" i="3"/>
  <c r="D64" i="3" s="1"/>
  <c r="E73" i="3"/>
  <c r="F224" i="3"/>
  <c r="D208" i="3"/>
  <c r="F9" i="3"/>
  <c r="F10" i="3"/>
  <c r="F19" i="3"/>
  <c r="F20" i="3"/>
  <c r="F47" i="3"/>
  <c r="C18" i="3"/>
  <c r="D113" i="3"/>
  <c r="D122" i="3"/>
  <c r="D137" i="3"/>
  <c r="E113" i="3"/>
  <c r="C86" i="3"/>
  <c r="F15" i="3"/>
  <c r="E122" i="3"/>
  <c r="D224" i="3"/>
  <c r="D19" i="3"/>
  <c r="D18" i="3"/>
  <c r="F113" i="3"/>
  <c r="B181" i="3"/>
  <c r="F23" i="3"/>
  <c r="B197" i="3"/>
  <c r="E130" i="3"/>
  <c r="E11" i="3"/>
  <c r="E18" i="3"/>
  <c r="C113" i="3"/>
  <c r="D86" i="3"/>
  <c r="F137" i="3"/>
  <c r="C175" i="3"/>
  <c r="D180" i="3"/>
  <c r="B192" i="3"/>
  <c r="B194" i="3"/>
  <c r="B195" i="3"/>
  <c r="B196" i="3"/>
  <c r="D199" i="3"/>
  <c r="B218" i="3"/>
  <c r="B118" i="3"/>
  <c r="E86" i="3"/>
  <c r="E85" i="3" s="1"/>
  <c r="D175" i="3"/>
  <c r="D191" i="3"/>
  <c r="C224" i="3"/>
  <c r="B229" i="3"/>
  <c r="B220" i="3"/>
  <c r="B25" i="3"/>
  <c r="B67" i="3"/>
  <c r="B37" i="3"/>
  <c r="B114" i="3"/>
  <c r="E217" i="3"/>
  <c r="B57" i="3"/>
  <c r="C9" i="3"/>
  <c r="F64" i="3"/>
  <c r="B40" i="3"/>
  <c r="B41" i="3"/>
  <c r="B42" i="3"/>
  <c r="B75" i="3"/>
  <c r="B76" i="3"/>
  <c r="B78" i="3"/>
  <c r="B123" i="3"/>
  <c r="C137" i="3"/>
  <c r="B159" i="3"/>
  <c r="F180" i="3"/>
  <c r="D161" i="3"/>
  <c r="B171" i="3"/>
  <c r="B233" i="3"/>
  <c r="F217" i="3"/>
  <c r="B90" i="3"/>
  <c r="B189" i="3"/>
  <c r="B193" i="3"/>
  <c r="E224" i="3"/>
  <c r="C208" i="3"/>
  <c r="C217" i="3"/>
  <c r="B60" i="3"/>
  <c r="B61" i="3"/>
  <c r="C20" i="3"/>
  <c r="E23" i="3"/>
  <c r="E22" i="3" s="1"/>
  <c r="E21" i="3" s="1"/>
  <c r="E15" i="3"/>
  <c r="E19" i="3"/>
  <c r="B43" i="3"/>
  <c r="E20" i="3"/>
  <c r="B49" i="3"/>
  <c r="B51" i="3"/>
  <c r="F50" i="3"/>
  <c r="F46" i="3" s="1"/>
  <c r="B80" i="3"/>
  <c r="F86" i="3"/>
  <c r="F122" i="3"/>
  <c r="E137" i="3"/>
  <c r="F155" i="3"/>
  <c r="F151" i="3" s="1"/>
  <c r="B162" i="3"/>
  <c r="D217" i="3"/>
  <c r="B62" i="3"/>
  <c r="C23" i="3"/>
  <c r="D15" i="3"/>
  <c r="B74" i="3"/>
  <c r="C73" i="3"/>
  <c r="C72" i="3" s="1"/>
  <c r="F77" i="3"/>
  <c r="F72" i="3" s="1"/>
  <c r="B97" i="3"/>
  <c r="C96" i="3"/>
  <c r="F11" i="3"/>
  <c r="D59" i="3"/>
  <c r="D13" i="3"/>
  <c r="B63" i="3"/>
  <c r="C26" i="3"/>
  <c r="B27" i="3"/>
  <c r="E10" i="3"/>
  <c r="D73" i="3"/>
  <c r="D72" i="3" s="1"/>
  <c r="B79" i="3"/>
  <c r="D96" i="3"/>
  <c r="B135" i="3"/>
  <c r="B134" i="3" s="1"/>
  <c r="C134" i="3"/>
  <c r="C130" i="3" s="1"/>
  <c r="B138" i="3"/>
  <c r="B153" i="3"/>
  <c r="C152" i="3"/>
  <c r="B154" i="3"/>
  <c r="B39" i="3"/>
  <c r="C38" i="3"/>
  <c r="C33" i="3" s="1"/>
  <c r="E38" i="3"/>
  <c r="C122" i="3"/>
  <c r="B144" i="3"/>
  <c r="B143" i="3" s="1"/>
  <c r="C143" i="3"/>
  <c r="D9" i="3"/>
  <c r="C13" i="3"/>
  <c r="B28" i="3"/>
  <c r="B29" i="3"/>
  <c r="B30" i="3"/>
  <c r="B31" i="3"/>
  <c r="C10" i="3"/>
  <c r="C14" i="3"/>
  <c r="B14" i="3" s="1"/>
  <c r="F16" i="3"/>
  <c r="B58" i="3"/>
  <c r="B24" i="3"/>
  <c r="D26" i="3"/>
  <c r="D22" i="3" s="1"/>
  <c r="B66" i="3"/>
  <c r="B35" i="3"/>
  <c r="B45" i="3"/>
  <c r="E50" i="3"/>
  <c r="E46" i="3" s="1"/>
  <c r="B148" i="3"/>
  <c r="D151" i="3"/>
  <c r="C155" i="3"/>
  <c r="B157" i="3"/>
  <c r="B158" i="3"/>
  <c r="B68" i="3"/>
  <c r="B36" i="3"/>
  <c r="B44" i="3"/>
  <c r="D11" i="3"/>
  <c r="B52" i="3"/>
  <c r="B81" i="3"/>
  <c r="B83" i="3"/>
  <c r="B84" i="3"/>
  <c r="B87" i="3"/>
  <c r="E96" i="3"/>
  <c r="B132" i="3"/>
  <c r="B133" i="3"/>
  <c r="E155" i="3"/>
  <c r="E151" i="3" s="1"/>
  <c r="B176" i="3"/>
  <c r="E161" i="3"/>
  <c r="B165" i="3"/>
  <c r="B170" i="3"/>
  <c r="B188" i="3"/>
  <c r="E191" i="3"/>
  <c r="E186" i="3" s="1"/>
  <c r="B225" i="3"/>
  <c r="E199" i="3"/>
  <c r="E198" i="3" s="1"/>
  <c r="B203" i="3"/>
  <c r="E208" i="3"/>
  <c r="B17" i="3"/>
  <c r="F59" i="3"/>
  <c r="F54" i="3" s="1"/>
  <c r="F18" i="3"/>
  <c r="E9" i="3"/>
  <c r="B9" i="3" s="1"/>
  <c r="B8" i="3" s="1"/>
  <c r="D34" i="3"/>
  <c r="B34" i="3" s="1"/>
  <c r="F38" i="3"/>
  <c r="F33" i="3" s="1"/>
  <c r="E77" i="3"/>
  <c r="B82" i="3"/>
  <c r="F96" i="3"/>
  <c r="B101" i="3"/>
  <c r="B109" i="3"/>
  <c r="B108" i="3" s="1"/>
  <c r="D130" i="3"/>
  <c r="B156" i="3"/>
  <c r="E175" i="3"/>
  <c r="F175" i="3"/>
  <c r="C180" i="3"/>
  <c r="E180" i="3"/>
  <c r="C161" i="3"/>
  <c r="F161" i="3"/>
  <c r="B190" i="3"/>
  <c r="F191" i="3"/>
  <c r="F186" i="3" s="1"/>
  <c r="F199" i="3"/>
  <c r="F208" i="3"/>
  <c r="B213" i="3"/>
  <c r="D187" i="3"/>
  <c r="C191" i="3"/>
  <c r="C186" i="3" s="1"/>
  <c r="B200" i="3"/>
  <c r="B209" i="3"/>
  <c r="B232" i="3"/>
  <c r="C46" i="3"/>
  <c r="E54" i="3"/>
  <c r="E16" i="3"/>
  <c r="B56" i="3"/>
  <c r="C59" i="3"/>
  <c r="F26" i="3"/>
  <c r="C65" i="3"/>
  <c r="B70" i="3"/>
  <c r="B69" i="3" s="1"/>
  <c r="D38" i="3"/>
  <c r="B48" i="3"/>
  <c r="E13" i="3"/>
  <c r="C15" i="3"/>
  <c r="D10" i="3"/>
  <c r="F13" i="3"/>
  <c r="E65" i="3"/>
  <c r="C147" i="3"/>
  <c r="B147" i="3" s="1"/>
  <c r="C199" i="3"/>
  <c r="D20" i="3"/>
  <c r="C11" i="3"/>
  <c r="C19" i="3"/>
  <c r="D55" i="3"/>
  <c r="D47" i="3"/>
  <c r="D46" i="3" s="1"/>
  <c r="E72" i="3" l="1"/>
  <c r="F22" i="3"/>
  <c r="B152" i="3"/>
  <c r="D33" i="3"/>
  <c r="C8" i="3"/>
  <c r="F8" i="3"/>
  <c r="B224" i="3"/>
  <c r="B18" i="3"/>
  <c r="B191" i="3"/>
  <c r="E12" i="3"/>
  <c r="D186" i="3"/>
  <c r="B186" i="3" s="1"/>
  <c r="B161" i="3"/>
  <c r="B175" i="3"/>
  <c r="B131" i="3"/>
  <c r="B155" i="3"/>
  <c r="B187" i="3"/>
  <c r="C22" i="3"/>
  <c r="B22" i="3" s="1"/>
  <c r="B21" i="3" s="1"/>
  <c r="B137" i="3"/>
  <c r="B208" i="3"/>
  <c r="B113" i="3"/>
  <c r="B19" i="3"/>
  <c r="B15" i="3"/>
  <c r="C12" i="3"/>
  <c r="B11" i="3"/>
  <c r="B50" i="3"/>
  <c r="E33" i="3"/>
  <c r="B180" i="3"/>
  <c r="B86" i="3"/>
  <c r="B85" i="3" s="1"/>
  <c r="B122" i="3"/>
  <c r="B130" i="3"/>
  <c r="B72" i="3"/>
  <c r="B59" i="3"/>
  <c r="B217" i="3"/>
  <c r="B73" i="3"/>
  <c r="B38" i="3"/>
  <c r="B20" i="3"/>
  <c r="B16" i="3"/>
  <c r="B77" i="3"/>
  <c r="B23" i="3"/>
  <c r="F12" i="3"/>
  <c r="B96" i="3"/>
  <c r="B26" i="3"/>
  <c r="B10" i="3"/>
  <c r="D12" i="3"/>
  <c r="C151" i="3"/>
  <c r="B151" i="3" s="1"/>
  <c r="B199" i="3"/>
  <c r="B198" i="3" s="1"/>
  <c r="B13" i="3"/>
  <c r="E64" i="3"/>
  <c r="E8" i="3"/>
  <c r="B47" i="3"/>
  <c r="C54" i="3"/>
  <c r="C64" i="3"/>
  <c r="B65" i="3"/>
  <c r="D8" i="3"/>
  <c r="D54" i="3"/>
  <c r="B55" i="3"/>
  <c r="C7" i="3" l="1"/>
  <c r="B33" i="3"/>
  <c r="F7" i="3"/>
  <c r="D7" i="3"/>
  <c r="E7" i="3"/>
  <c r="B7" i="3" s="1"/>
  <c r="B12" i="3"/>
  <c r="B46" i="3"/>
  <c r="B54" i="3"/>
  <c r="B64" i="3"/>
</calcChain>
</file>

<file path=xl/sharedStrings.xml><?xml version="1.0" encoding="utf-8"?>
<sst xmlns="http://schemas.openxmlformats.org/spreadsheetml/2006/main" count="244" uniqueCount="43">
  <si>
    <t xml:space="preserve"> AÑO 2020 (P), POR TRIMESTRE</t>
  </si>
  <si>
    <t>Total</t>
  </si>
  <si>
    <t>Fases de las construcciones nuevas en proceso</t>
  </si>
  <si>
    <t>Fundaciones
(subestructura)</t>
  </si>
  <si>
    <t>Estructuras
(superestructura)</t>
  </si>
  <si>
    <t>Techo</t>
  </si>
  <si>
    <t>Acabados</t>
  </si>
  <si>
    <t>TOTAL</t>
  </si>
  <si>
    <t xml:space="preserve"> Residencial</t>
  </si>
  <si>
    <t>Vivienda individual</t>
  </si>
  <si>
    <t>Dúplex</t>
  </si>
  <si>
    <t>Edificio de apartamento (1)</t>
  </si>
  <si>
    <t>Comercio</t>
  </si>
  <si>
    <t>Depósitos</t>
  </si>
  <si>
    <t>Centros educativos</t>
  </si>
  <si>
    <t>Hoteles</t>
  </si>
  <si>
    <t>Centros religiosos</t>
  </si>
  <si>
    <t>Administración pública</t>
  </si>
  <si>
    <t>Otros (2)</t>
  </si>
  <si>
    <t>Arraiján</t>
  </si>
  <si>
    <t xml:space="preserve">Colón </t>
  </si>
  <si>
    <t>La Chorrera</t>
  </si>
  <si>
    <t>Panamá</t>
  </si>
  <si>
    <t>San Miguelito</t>
  </si>
  <si>
    <t xml:space="preserve">    Segundo trimestre</t>
  </si>
  <si>
    <t>Colón</t>
  </si>
  <si>
    <t xml:space="preserve">NOTA: Obras que iniciaron proceso de construcción en el período de referencia. </t>
  </si>
  <si>
    <t>(1)  Incluye cuartos de alquiler.</t>
  </si>
  <si>
    <t>(2)  Son edificios y estructuras destinadas a albergues, estacionamientos, galeras para criaderos y ceba de animales, clubes, salas de reuniones,</t>
  </si>
  <si>
    <t xml:space="preserve">       cines, teatros, estadios deportivos y otros para el esparcimiento.</t>
  </si>
  <si>
    <t xml:space="preserve"> -  Cantidad nula o cero.</t>
  </si>
  <si>
    <t>(P) Cifras preliminares.</t>
  </si>
  <si>
    <t xml:space="preserve">Primer trimestre  </t>
  </si>
  <si>
    <t>Tercer trimestre</t>
  </si>
  <si>
    <t>Cuarto trimestre</t>
  </si>
  <si>
    <t xml:space="preserve"> No residencial</t>
  </si>
  <si>
    <t>Hospitales y clínicas</t>
  </si>
  <si>
    <t>Cuadro 10. FASES DE LAS CONSTRUCCIONES NUEVAS EN PROCESO EN LOS DISTRITOS DE ARRAIJÁN, COLÓN,</t>
  </si>
  <si>
    <t>LA CHORRERA, PANAMÁ Y SAN MIGUELITO, POR TIPO, SEGÚN PROVINCIA, DISTRITO Y  DESTINO:</t>
  </si>
  <si>
    <t>Panamá Oeste</t>
  </si>
  <si>
    <t>No residencial</t>
  </si>
  <si>
    <t>Residencial</t>
  </si>
  <si>
    <t>Provincia, distrito y destino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</si>
</sst>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-* #,##0\ _$_-;\-* #,##0\ _$_-;_-* &quot;-&quot;\ _$_-;_-@_-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165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1" applyFont="1" applyBorder="1" applyAlignment="1">
      <alignment vertical="center"/>
    </xf>
    <xf numFmtId="0" fontId="2" fillId="0" borderId="0" xfId="1" applyFont="1" applyAlignment="1">
      <alignment vertical="center"/>
    </xf>
    <xf numFmtId="164" fontId="2" fillId="0" borderId="0" xfId="1" applyNumberFormat="1" applyFont="1" applyBorder="1" applyAlignment="1">
      <alignment vertical="center"/>
    </xf>
    <xf numFmtId="164" fontId="2" fillId="0" borderId="0" xfId="1" applyNumberFormat="1" applyFont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2" fillId="0" borderId="0" xfId="0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164" fontId="3" fillId="3" borderId="0" xfId="2" applyNumberFormat="1" applyFont="1" applyFill="1" applyAlignment="1">
      <alignment horizontal="center"/>
    </xf>
    <xf numFmtId="164" fontId="3" fillId="3" borderId="8" xfId="1" applyNumberFormat="1" applyFont="1" applyFill="1" applyBorder="1"/>
    <xf numFmtId="164" fontId="3" fillId="3" borderId="9" xfId="1" applyNumberFormat="1" applyFont="1" applyFill="1" applyBorder="1"/>
    <xf numFmtId="49" fontId="2" fillId="3" borderId="10" xfId="1" applyNumberFormat="1" applyFont="1" applyFill="1" applyBorder="1" applyAlignment="1">
      <alignment horizontal="left" indent="3"/>
    </xf>
    <xf numFmtId="164" fontId="3" fillId="3" borderId="8" xfId="1" applyNumberFormat="1" applyFont="1" applyFill="1" applyBorder="1" applyAlignment="1">
      <alignment vertical="center"/>
    </xf>
    <xf numFmtId="164" fontId="3" fillId="3" borderId="9" xfId="1" applyNumberFormat="1" applyFont="1" applyFill="1" applyBorder="1" applyAlignment="1">
      <alignment vertical="center"/>
    </xf>
    <xf numFmtId="1" fontId="1" fillId="3" borderId="0" xfId="1" applyNumberFormat="1" applyFont="1" applyFill="1" applyBorder="1" applyAlignment="1"/>
    <xf numFmtId="164" fontId="2" fillId="3" borderId="0" xfId="2" applyNumberFormat="1" applyFont="1" applyFill="1" applyAlignment="1">
      <alignment horizontal="left" indent="2"/>
    </xf>
    <xf numFmtId="164" fontId="3" fillId="3" borderId="8" xfId="1" applyNumberFormat="1" applyFont="1" applyFill="1" applyBorder="1" applyAlignment="1">
      <alignment horizontal="center"/>
    </xf>
    <xf numFmtId="164" fontId="3" fillId="3" borderId="9" xfId="1" applyNumberFormat="1" applyFont="1" applyFill="1" applyBorder="1" applyAlignment="1">
      <alignment horizontal="center"/>
    </xf>
    <xf numFmtId="164" fontId="2" fillId="3" borderId="8" xfId="1" applyNumberFormat="1" applyFont="1" applyFill="1" applyBorder="1"/>
    <xf numFmtId="164" fontId="2" fillId="3" borderId="9" xfId="1" applyNumberFormat="1" applyFont="1" applyFill="1" applyBorder="1"/>
    <xf numFmtId="1" fontId="1" fillId="3" borderId="0" xfId="1" applyNumberFormat="1" applyFont="1" applyFill="1" applyBorder="1" applyAlignment="1">
      <alignment horizontal="left"/>
    </xf>
    <xf numFmtId="49" fontId="1" fillId="3" borderId="10" xfId="1" applyNumberFormat="1" applyFont="1" applyFill="1" applyBorder="1" applyAlignment="1">
      <alignment horizontal="left" indent="3"/>
    </xf>
    <xf numFmtId="0" fontId="2" fillId="3" borderId="0" xfId="1" applyFont="1" applyFill="1" applyAlignment="1">
      <alignment vertical="center"/>
    </xf>
    <xf numFmtId="49" fontId="2" fillId="3" borderId="9" xfId="1" applyNumberFormat="1" applyFont="1" applyFill="1" applyBorder="1" applyAlignment="1">
      <alignment vertical="center"/>
    </xf>
    <xf numFmtId="49" fontId="2" fillId="3" borderId="0" xfId="1" applyNumberFormat="1" applyFont="1" applyFill="1" applyAlignment="1">
      <alignment vertical="center"/>
    </xf>
    <xf numFmtId="49" fontId="3" fillId="3" borderId="0" xfId="1" applyNumberFormat="1" applyFont="1" applyFill="1" applyAlignment="1">
      <alignment horizontal="center" vertical="center"/>
    </xf>
    <xf numFmtId="49" fontId="1" fillId="3" borderId="0" xfId="1" applyNumberFormat="1" applyFont="1" applyFill="1" applyBorder="1" applyAlignment="1">
      <alignment horizontal="left"/>
    </xf>
    <xf numFmtId="49" fontId="1" fillId="3" borderId="0" xfId="1" applyNumberFormat="1" applyFont="1" applyFill="1" applyBorder="1" applyAlignment="1"/>
    <xf numFmtId="164" fontId="3" fillId="3" borderId="8" xfId="0" applyNumberFormat="1" applyFont="1" applyFill="1" applyBorder="1" applyAlignment="1">
      <alignment horizontal="center"/>
    </xf>
    <xf numFmtId="164" fontId="3" fillId="3" borderId="9" xfId="0" applyNumberFormat="1" applyFont="1" applyFill="1" applyBorder="1" applyAlignment="1">
      <alignment horizontal="center"/>
    </xf>
    <xf numFmtId="164" fontId="3" fillId="3" borderId="8" xfId="0" applyNumberFormat="1" applyFont="1" applyFill="1" applyBorder="1"/>
    <xf numFmtId="164" fontId="3" fillId="3" borderId="9" xfId="0" applyNumberFormat="1" applyFont="1" applyFill="1" applyBorder="1"/>
    <xf numFmtId="164" fontId="2" fillId="3" borderId="8" xfId="0" applyNumberFormat="1" applyFont="1" applyFill="1" applyBorder="1"/>
    <xf numFmtId="164" fontId="2" fillId="3" borderId="9" xfId="0" applyNumberFormat="1" applyFont="1" applyFill="1" applyBorder="1"/>
    <xf numFmtId="49" fontId="3" fillId="3" borderId="0" xfId="1" applyNumberFormat="1" applyFont="1" applyFill="1" applyAlignment="1">
      <alignment vertical="center"/>
    </xf>
    <xf numFmtId="164" fontId="3" fillId="3" borderId="8" xfId="1" applyNumberFormat="1" applyFont="1" applyFill="1" applyBorder="1" applyAlignment="1">
      <alignment horizontal="left"/>
    </xf>
    <xf numFmtId="164" fontId="3" fillId="3" borderId="9" xfId="1" applyNumberFormat="1" applyFont="1" applyFill="1" applyBorder="1" applyAlignment="1">
      <alignment horizontal="left"/>
    </xf>
    <xf numFmtId="164" fontId="2" fillId="3" borderId="8" xfId="1" quotePrefix="1" applyNumberFormat="1" applyFont="1" applyFill="1" applyBorder="1"/>
    <xf numFmtId="49" fontId="2" fillId="3" borderId="6" xfId="1" applyNumberFormat="1" applyFont="1" applyFill="1" applyBorder="1" applyAlignment="1">
      <alignment horizontal="left" indent="3"/>
    </xf>
    <xf numFmtId="164" fontId="2" fillId="3" borderId="11" xfId="0" applyNumberFormat="1" applyFont="1" applyFill="1" applyBorder="1"/>
    <xf numFmtId="49" fontId="2" fillId="3" borderId="0" xfId="1" applyNumberFormat="1" applyFont="1" applyFill="1"/>
    <xf numFmtId="164" fontId="2" fillId="3" borderId="0" xfId="1" applyNumberFormat="1" applyFont="1" applyFill="1"/>
    <xf numFmtId="0" fontId="2" fillId="3" borderId="0" xfId="1" applyFont="1" applyFill="1"/>
    <xf numFmtId="41" fontId="2" fillId="3" borderId="0" xfId="3" applyNumberFormat="1" applyFont="1" applyFill="1" applyBorder="1" applyAlignment="1">
      <alignment horizontal="left" vertical="center"/>
    </xf>
    <xf numFmtId="49" fontId="2" fillId="3" borderId="10" xfId="1" applyNumberFormat="1" applyFont="1" applyFill="1" applyBorder="1" applyAlignment="1">
      <alignment horizontal="left" indent="6"/>
    </xf>
    <xf numFmtId="49" fontId="1" fillId="3" borderId="10" xfId="1" applyNumberFormat="1" applyFont="1" applyFill="1" applyBorder="1" applyAlignment="1">
      <alignment horizontal="left" indent="6"/>
    </xf>
    <xf numFmtId="49" fontId="2" fillId="3" borderId="10" xfId="1" applyNumberFormat="1" applyFont="1" applyFill="1" applyBorder="1" applyAlignment="1">
      <alignment horizontal="left" indent="4"/>
    </xf>
    <xf numFmtId="49" fontId="2" fillId="3" borderId="10" xfId="1" applyNumberFormat="1" applyFont="1" applyFill="1" applyBorder="1" applyAlignment="1">
      <alignment horizontal="left" indent="5"/>
    </xf>
    <xf numFmtId="49" fontId="1" fillId="3" borderId="10" xfId="1" applyNumberFormat="1" applyFont="1" applyFill="1" applyBorder="1" applyAlignment="1">
      <alignment horizontal="left" indent="4"/>
    </xf>
    <xf numFmtId="49" fontId="1" fillId="3" borderId="10" xfId="1" applyNumberFormat="1" applyFont="1" applyFill="1" applyBorder="1" applyAlignment="1">
      <alignment horizontal="left" indent="5"/>
    </xf>
    <xf numFmtId="164" fontId="1" fillId="3" borderId="0" xfId="2" applyNumberFormat="1" applyFont="1" applyFill="1" applyAlignment="1">
      <alignment horizontal="left" indent="2"/>
    </xf>
    <xf numFmtId="0" fontId="3" fillId="3" borderId="0" xfId="1" applyFont="1" applyFill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</cellXfs>
  <cellStyles count="4">
    <cellStyle name="Millares [0] 2 2" xfId="3"/>
    <cellStyle name="Normal" xfId="0" builtinId="0"/>
    <cellStyle name="Normal 2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1"/>
  <sheetViews>
    <sheetView tabSelected="1" zoomScaleNormal="100" zoomScaleSheetLayoutView="100" workbookViewId="0">
      <selection activeCell="J11" sqref="J11"/>
    </sheetView>
  </sheetViews>
  <sheetFormatPr baseColWidth="10" defaultRowHeight="12.75" x14ac:dyDescent="0.25"/>
  <cols>
    <col min="1" max="1" width="31.85546875" style="2" customWidth="1"/>
    <col min="2" max="2" width="15.140625" style="2" customWidth="1"/>
    <col min="3" max="4" width="20.28515625" style="2" customWidth="1"/>
    <col min="5" max="5" width="16.7109375" style="2" customWidth="1"/>
    <col min="6" max="6" width="15.42578125" style="2" customWidth="1"/>
    <col min="7" max="7" width="11.42578125" style="1"/>
    <col min="8" max="256" width="11.42578125" style="2"/>
    <col min="257" max="257" width="31.85546875" style="2" customWidth="1"/>
    <col min="258" max="258" width="15.140625" style="2" customWidth="1"/>
    <col min="259" max="260" width="20.28515625" style="2" customWidth="1"/>
    <col min="261" max="261" width="16.7109375" style="2" customWidth="1"/>
    <col min="262" max="262" width="15.42578125" style="2" customWidth="1"/>
    <col min="263" max="512" width="11.42578125" style="2"/>
    <col min="513" max="513" width="31.85546875" style="2" customWidth="1"/>
    <col min="514" max="514" width="15.140625" style="2" customWidth="1"/>
    <col min="515" max="516" width="20.28515625" style="2" customWidth="1"/>
    <col min="517" max="517" width="16.7109375" style="2" customWidth="1"/>
    <col min="518" max="518" width="15.42578125" style="2" customWidth="1"/>
    <col min="519" max="768" width="11.42578125" style="2"/>
    <col min="769" max="769" width="31.85546875" style="2" customWidth="1"/>
    <col min="770" max="770" width="15.140625" style="2" customWidth="1"/>
    <col min="771" max="772" width="20.28515625" style="2" customWidth="1"/>
    <col min="773" max="773" width="16.7109375" style="2" customWidth="1"/>
    <col min="774" max="774" width="15.42578125" style="2" customWidth="1"/>
    <col min="775" max="1024" width="11.42578125" style="2"/>
    <col min="1025" max="1025" width="31.85546875" style="2" customWidth="1"/>
    <col min="1026" max="1026" width="15.140625" style="2" customWidth="1"/>
    <col min="1027" max="1028" width="20.28515625" style="2" customWidth="1"/>
    <col min="1029" max="1029" width="16.7109375" style="2" customWidth="1"/>
    <col min="1030" max="1030" width="15.42578125" style="2" customWidth="1"/>
    <col min="1031" max="1280" width="11.42578125" style="2"/>
    <col min="1281" max="1281" width="31.85546875" style="2" customWidth="1"/>
    <col min="1282" max="1282" width="15.140625" style="2" customWidth="1"/>
    <col min="1283" max="1284" width="20.28515625" style="2" customWidth="1"/>
    <col min="1285" max="1285" width="16.7109375" style="2" customWidth="1"/>
    <col min="1286" max="1286" width="15.42578125" style="2" customWidth="1"/>
    <col min="1287" max="1536" width="11.42578125" style="2"/>
    <col min="1537" max="1537" width="31.85546875" style="2" customWidth="1"/>
    <col min="1538" max="1538" width="15.140625" style="2" customWidth="1"/>
    <col min="1539" max="1540" width="20.28515625" style="2" customWidth="1"/>
    <col min="1541" max="1541" width="16.7109375" style="2" customWidth="1"/>
    <col min="1542" max="1542" width="15.42578125" style="2" customWidth="1"/>
    <col min="1543" max="1792" width="11.42578125" style="2"/>
    <col min="1793" max="1793" width="31.85546875" style="2" customWidth="1"/>
    <col min="1794" max="1794" width="15.140625" style="2" customWidth="1"/>
    <col min="1795" max="1796" width="20.28515625" style="2" customWidth="1"/>
    <col min="1797" max="1797" width="16.7109375" style="2" customWidth="1"/>
    <col min="1798" max="1798" width="15.42578125" style="2" customWidth="1"/>
    <col min="1799" max="2048" width="11.42578125" style="2"/>
    <col min="2049" max="2049" width="31.85546875" style="2" customWidth="1"/>
    <col min="2050" max="2050" width="15.140625" style="2" customWidth="1"/>
    <col min="2051" max="2052" width="20.28515625" style="2" customWidth="1"/>
    <col min="2053" max="2053" width="16.7109375" style="2" customWidth="1"/>
    <col min="2054" max="2054" width="15.42578125" style="2" customWidth="1"/>
    <col min="2055" max="2304" width="11.42578125" style="2"/>
    <col min="2305" max="2305" width="31.85546875" style="2" customWidth="1"/>
    <col min="2306" max="2306" width="15.140625" style="2" customWidth="1"/>
    <col min="2307" max="2308" width="20.28515625" style="2" customWidth="1"/>
    <col min="2309" max="2309" width="16.7109375" style="2" customWidth="1"/>
    <col min="2310" max="2310" width="15.42578125" style="2" customWidth="1"/>
    <col min="2311" max="2560" width="11.42578125" style="2"/>
    <col min="2561" max="2561" width="31.85546875" style="2" customWidth="1"/>
    <col min="2562" max="2562" width="15.140625" style="2" customWidth="1"/>
    <col min="2563" max="2564" width="20.28515625" style="2" customWidth="1"/>
    <col min="2565" max="2565" width="16.7109375" style="2" customWidth="1"/>
    <col min="2566" max="2566" width="15.42578125" style="2" customWidth="1"/>
    <col min="2567" max="2816" width="11.42578125" style="2"/>
    <col min="2817" max="2817" width="31.85546875" style="2" customWidth="1"/>
    <col min="2818" max="2818" width="15.140625" style="2" customWidth="1"/>
    <col min="2819" max="2820" width="20.28515625" style="2" customWidth="1"/>
    <col min="2821" max="2821" width="16.7109375" style="2" customWidth="1"/>
    <col min="2822" max="2822" width="15.42578125" style="2" customWidth="1"/>
    <col min="2823" max="3072" width="11.42578125" style="2"/>
    <col min="3073" max="3073" width="31.85546875" style="2" customWidth="1"/>
    <col min="3074" max="3074" width="15.140625" style="2" customWidth="1"/>
    <col min="3075" max="3076" width="20.28515625" style="2" customWidth="1"/>
    <col min="3077" max="3077" width="16.7109375" style="2" customWidth="1"/>
    <col min="3078" max="3078" width="15.42578125" style="2" customWidth="1"/>
    <col min="3079" max="3328" width="11.42578125" style="2"/>
    <col min="3329" max="3329" width="31.85546875" style="2" customWidth="1"/>
    <col min="3330" max="3330" width="15.140625" style="2" customWidth="1"/>
    <col min="3331" max="3332" width="20.28515625" style="2" customWidth="1"/>
    <col min="3333" max="3333" width="16.7109375" style="2" customWidth="1"/>
    <col min="3334" max="3334" width="15.42578125" style="2" customWidth="1"/>
    <col min="3335" max="3584" width="11.42578125" style="2"/>
    <col min="3585" max="3585" width="31.85546875" style="2" customWidth="1"/>
    <col min="3586" max="3586" width="15.140625" style="2" customWidth="1"/>
    <col min="3587" max="3588" width="20.28515625" style="2" customWidth="1"/>
    <col min="3589" max="3589" width="16.7109375" style="2" customWidth="1"/>
    <col min="3590" max="3590" width="15.42578125" style="2" customWidth="1"/>
    <col min="3591" max="3840" width="11.42578125" style="2"/>
    <col min="3841" max="3841" width="31.85546875" style="2" customWidth="1"/>
    <col min="3842" max="3842" width="15.140625" style="2" customWidth="1"/>
    <col min="3843" max="3844" width="20.28515625" style="2" customWidth="1"/>
    <col min="3845" max="3845" width="16.7109375" style="2" customWidth="1"/>
    <col min="3846" max="3846" width="15.42578125" style="2" customWidth="1"/>
    <col min="3847" max="4096" width="11.42578125" style="2"/>
    <col min="4097" max="4097" width="31.85546875" style="2" customWidth="1"/>
    <col min="4098" max="4098" width="15.140625" style="2" customWidth="1"/>
    <col min="4099" max="4100" width="20.28515625" style="2" customWidth="1"/>
    <col min="4101" max="4101" width="16.7109375" style="2" customWidth="1"/>
    <col min="4102" max="4102" width="15.42578125" style="2" customWidth="1"/>
    <col min="4103" max="4352" width="11.42578125" style="2"/>
    <col min="4353" max="4353" width="31.85546875" style="2" customWidth="1"/>
    <col min="4354" max="4354" width="15.140625" style="2" customWidth="1"/>
    <col min="4355" max="4356" width="20.28515625" style="2" customWidth="1"/>
    <col min="4357" max="4357" width="16.7109375" style="2" customWidth="1"/>
    <col min="4358" max="4358" width="15.42578125" style="2" customWidth="1"/>
    <col min="4359" max="4608" width="11.42578125" style="2"/>
    <col min="4609" max="4609" width="31.85546875" style="2" customWidth="1"/>
    <col min="4610" max="4610" width="15.140625" style="2" customWidth="1"/>
    <col min="4611" max="4612" width="20.28515625" style="2" customWidth="1"/>
    <col min="4613" max="4613" width="16.7109375" style="2" customWidth="1"/>
    <col min="4614" max="4614" width="15.42578125" style="2" customWidth="1"/>
    <col min="4615" max="4864" width="11.42578125" style="2"/>
    <col min="4865" max="4865" width="31.85546875" style="2" customWidth="1"/>
    <col min="4866" max="4866" width="15.140625" style="2" customWidth="1"/>
    <col min="4867" max="4868" width="20.28515625" style="2" customWidth="1"/>
    <col min="4869" max="4869" width="16.7109375" style="2" customWidth="1"/>
    <col min="4870" max="4870" width="15.42578125" style="2" customWidth="1"/>
    <col min="4871" max="5120" width="11.42578125" style="2"/>
    <col min="5121" max="5121" width="31.85546875" style="2" customWidth="1"/>
    <col min="5122" max="5122" width="15.140625" style="2" customWidth="1"/>
    <col min="5123" max="5124" width="20.28515625" style="2" customWidth="1"/>
    <col min="5125" max="5125" width="16.7109375" style="2" customWidth="1"/>
    <col min="5126" max="5126" width="15.42578125" style="2" customWidth="1"/>
    <col min="5127" max="5376" width="11.42578125" style="2"/>
    <col min="5377" max="5377" width="31.85546875" style="2" customWidth="1"/>
    <col min="5378" max="5378" width="15.140625" style="2" customWidth="1"/>
    <col min="5379" max="5380" width="20.28515625" style="2" customWidth="1"/>
    <col min="5381" max="5381" width="16.7109375" style="2" customWidth="1"/>
    <col min="5382" max="5382" width="15.42578125" style="2" customWidth="1"/>
    <col min="5383" max="5632" width="11.42578125" style="2"/>
    <col min="5633" max="5633" width="31.85546875" style="2" customWidth="1"/>
    <col min="5634" max="5634" width="15.140625" style="2" customWidth="1"/>
    <col min="5635" max="5636" width="20.28515625" style="2" customWidth="1"/>
    <col min="5637" max="5637" width="16.7109375" style="2" customWidth="1"/>
    <col min="5638" max="5638" width="15.42578125" style="2" customWidth="1"/>
    <col min="5639" max="5888" width="11.42578125" style="2"/>
    <col min="5889" max="5889" width="31.85546875" style="2" customWidth="1"/>
    <col min="5890" max="5890" width="15.140625" style="2" customWidth="1"/>
    <col min="5891" max="5892" width="20.28515625" style="2" customWidth="1"/>
    <col min="5893" max="5893" width="16.7109375" style="2" customWidth="1"/>
    <col min="5894" max="5894" width="15.42578125" style="2" customWidth="1"/>
    <col min="5895" max="6144" width="11.42578125" style="2"/>
    <col min="6145" max="6145" width="31.85546875" style="2" customWidth="1"/>
    <col min="6146" max="6146" width="15.140625" style="2" customWidth="1"/>
    <col min="6147" max="6148" width="20.28515625" style="2" customWidth="1"/>
    <col min="6149" max="6149" width="16.7109375" style="2" customWidth="1"/>
    <col min="6150" max="6150" width="15.42578125" style="2" customWidth="1"/>
    <col min="6151" max="6400" width="11.42578125" style="2"/>
    <col min="6401" max="6401" width="31.85546875" style="2" customWidth="1"/>
    <col min="6402" max="6402" width="15.140625" style="2" customWidth="1"/>
    <col min="6403" max="6404" width="20.28515625" style="2" customWidth="1"/>
    <col min="6405" max="6405" width="16.7109375" style="2" customWidth="1"/>
    <col min="6406" max="6406" width="15.42578125" style="2" customWidth="1"/>
    <col min="6407" max="6656" width="11.42578125" style="2"/>
    <col min="6657" max="6657" width="31.85546875" style="2" customWidth="1"/>
    <col min="6658" max="6658" width="15.140625" style="2" customWidth="1"/>
    <col min="6659" max="6660" width="20.28515625" style="2" customWidth="1"/>
    <col min="6661" max="6661" width="16.7109375" style="2" customWidth="1"/>
    <col min="6662" max="6662" width="15.42578125" style="2" customWidth="1"/>
    <col min="6663" max="6912" width="11.42578125" style="2"/>
    <col min="6913" max="6913" width="31.85546875" style="2" customWidth="1"/>
    <col min="6914" max="6914" width="15.140625" style="2" customWidth="1"/>
    <col min="6915" max="6916" width="20.28515625" style="2" customWidth="1"/>
    <col min="6917" max="6917" width="16.7109375" style="2" customWidth="1"/>
    <col min="6918" max="6918" width="15.42578125" style="2" customWidth="1"/>
    <col min="6919" max="7168" width="11.42578125" style="2"/>
    <col min="7169" max="7169" width="31.85546875" style="2" customWidth="1"/>
    <col min="7170" max="7170" width="15.140625" style="2" customWidth="1"/>
    <col min="7171" max="7172" width="20.28515625" style="2" customWidth="1"/>
    <col min="7173" max="7173" width="16.7109375" style="2" customWidth="1"/>
    <col min="7174" max="7174" width="15.42578125" style="2" customWidth="1"/>
    <col min="7175" max="7424" width="11.42578125" style="2"/>
    <col min="7425" max="7425" width="31.85546875" style="2" customWidth="1"/>
    <col min="7426" max="7426" width="15.140625" style="2" customWidth="1"/>
    <col min="7427" max="7428" width="20.28515625" style="2" customWidth="1"/>
    <col min="7429" max="7429" width="16.7109375" style="2" customWidth="1"/>
    <col min="7430" max="7430" width="15.42578125" style="2" customWidth="1"/>
    <col min="7431" max="7680" width="11.42578125" style="2"/>
    <col min="7681" max="7681" width="31.85546875" style="2" customWidth="1"/>
    <col min="7682" max="7682" width="15.140625" style="2" customWidth="1"/>
    <col min="7683" max="7684" width="20.28515625" style="2" customWidth="1"/>
    <col min="7685" max="7685" width="16.7109375" style="2" customWidth="1"/>
    <col min="7686" max="7686" width="15.42578125" style="2" customWidth="1"/>
    <col min="7687" max="7936" width="11.42578125" style="2"/>
    <col min="7937" max="7937" width="31.85546875" style="2" customWidth="1"/>
    <col min="7938" max="7938" width="15.140625" style="2" customWidth="1"/>
    <col min="7939" max="7940" width="20.28515625" style="2" customWidth="1"/>
    <col min="7941" max="7941" width="16.7109375" style="2" customWidth="1"/>
    <col min="7942" max="7942" width="15.42578125" style="2" customWidth="1"/>
    <col min="7943" max="8192" width="11.42578125" style="2"/>
    <col min="8193" max="8193" width="31.85546875" style="2" customWidth="1"/>
    <col min="8194" max="8194" width="15.140625" style="2" customWidth="1"/>
    <col min="8195" max="8196" width="20.28515625" style="2" customWidth="1"/>
    <col min="8197" max="8197" width="16.7109375" style="2" customWidth="1"/>
    <col min="8198" max="8198" width="15.42578125" style="2" customWidth="1"/>
    <col min="8199" max="8448" width="11.42578125" style="2"/>
    <col min="8449" max="8449" width="31.85546875" style="2" customWidth="1"/>
    <col min="8450" max="8450" width="15.140625" style="2" customWidth="1"/>
    <col min="8451" max="8452" width="20.28515625" style="2" customWidth="1"/>
    <col min="8453" max="8453" width="16.7109375" style="2" customWidth="1"/>
    <col min="8454" max="8454" width="15.42578125" style="2" customWidth="1"/>
    <col min="8455" max="8704" width="11.42578125" style="2"/>
    <col min="8705" max="8705" width="31.85546875" style="2" customWidth="1"/>
    <col min="8706" max="8706" width="15.140625" style="2" customWidth="1"/>
    <col min="8707" max="8708" width="20.28515625" style="2" customWidth="1"/>
    <col min="8709" max="8709" width="16.7109375" style="2" customWidth="1"/>
    <col min="8710" max="8710" width="15.42578125" style="2" customWidth="1"/>
    <col min="8711" max="8960" width="11.42578125" style="2"/>
    <col min="8961" max="8961" width="31.85546875" style="2" customWidth="1"/>
    <col min="8962" max="8962" width="15.140625" style="2" customWidth="1"/>
    <col min="8963" max="8964" width="20.28515625" style="2" customWidth="1"/>
    <col min="8965" max="8965" width="16.7109375" style="2" customWidth="1"/>
    <col min="8966" max="8966" width="15.42578125" style="2" customWidth="1"/>
    <col min="8967" max="9216" width="11.42578125" style="2"/>
    <col min="9217" max="9217" width="31.85546875" style="2" customWidth="1"/>
    <col min="9218" max="9218" width="15.140625" style="2" customWidth="1"/>
    <col min="9219" max="9220" width="20.28515625" style="2" customWidth="1"/>
    <col min="9221" max="9221" width="16.7109375" style="2" customWidth="1"/>
    <col min="9222" max="9222" width="15.42578125" style="2" customWidth="1"/>
    <col min="9223" max="9472" width="11.42578125" style="2"/>
    <col min="9473" max="9473" width="31.85546875" style="2" customWidth="1"/>
    <col min="9474" max="9474" width="15.140625" style="2" customWidth="1"/>
    <col min="9475" max="9476" width="20.28515625" style="2" customWidth="1"/>
    <col min="9477" max="9477" width="16.7109375" style="2" customWidth="1"/>
    <col min="9478" max="9478" width="15.42578125" style="2" customWidth="1"/>
    <col min="9479" max="9728" width="11.42578125" style="2"/>
    <col min="9729" max="9729" width="31.85546875" style="2" customWidth="1"/>
    <col min="9730" max="9730" width="15.140625" style="2" customWidth="1"/>
    <col min="9731" max="9732" width="20.28515625" style="2" customWidth="1"/>
    <col min="9733" max="9733" width="16.7109375" style="2" customWidth="1"/>
    <col min="9734" max="9734" width="15.42578125" style="2" customWidth="1"/>
    <col min="9735" max="9984" width="11.42578125" style="2"/>
    <col min="9985" max="9985" width="31.85546875" style="2" customWidth="1"/>
    <col min="9986" max="9986" width="15.140625" style="2" customWidth="1"/>
    <col min="9987" max="9988" width="20.28515625" style="2" customWidth="1"/>
    <col min="9989" max="9989" width="16.7109375" style="2" customWidth="1"/>
    <col min="9990" max="9990" width="15.42578125" style="2" customWidth="1"/>
    <col min="9991" max="10240" width="11.42578125" style="2"/>
    <col min="10241" max="10241" width="31.85546875" style="2" customWidth="1"/>
    <col min="10242" max="10242" width="15.140625" style="2" customWidth="1"/>
    <col min="10243" max="10244" width="20.28515625" style="2" customWidth="1"/>
    <col min="10245" max="10245" width="16.7109375" style="2" customWidth="1"/>
    <col min="10246" max="10246" width="15.42578125" style="2" customWidth="1"/>
    <col min="10247" max="10496" width="11.42578125" style="2"/>
    <col min="10497" max="10497" width="31.85546875" style="2" customWidth="1"/>
    <col min="10498" max="10498" width="15.140625" style="2" customWidth="1"/>
    <col min="10499" max="10500" width="20.28515625" style="2" customWidth="1"/>
    <col min="10501" max="10501" width="16.7109375" style="2" customWidth="1"/>
    <col min="10502" max="10502" width="15.42578125" style="2" customWidth="1"/>
    <col min="10503" max="10752" width="11.42578125" style="2"/>
    <col min="10753" max="10753" width="31.85546875" style="2" customWidth="1"/>
    <col min="10754" max="10754" width="15.140625" style="2" customWidth="1"/>
    <col min="10755" max="10756" width="20.28515625" style="2" customWidth="1"/>
    <col min="10757" max="10757" width="16.7109375" style="2" customWidth="1"/>
    <col min="10758" max="10758" width="15.42578125" style="2" customWidth="1"/>
    <col min="10759" max="11008" width="11.42578125" style="2"/>
    <col min="11009" max="11009" width="31.85546875" style="2" customWidth="1"/>
    <col min="11010" max="11010" width="15.140625" style="2" customWidth="1"/>
    <col min="11011" max="11012" width="20.28515625" style="2" customWidth="1"/>
    <col min="11013" max="11013" width="16.7109375" style="2" customWidth="1"/>
    <col min="11014" max="11014" width="15.42578125" style="2" customWidth="1"/>
    <col min="11015" max="11264" width="11.42578125" style="2"/>
    <col min="11265" max="11265" width="31.85546875" style="2" customWidth="1"/>
    <col min="11266" max="11266" width="15.140625" style="2" customWidth="1"/>
    <col min="11267" max="11268" width="20.28515625" style="2" customWidth="1"/>
    <col min="11269" max="11269" width="16.7109375" style="2" customWidth="1"/>
    <col min="11270" max="11270" width="15.42578125" style="2" customWidth="1"/>
    <col min="11271" max="11520" width="11.42578125" style="2"/>
    <col min="11521" max="11521" width="31.85546875" style="2" customWidth="1"/>
    <col min="11522" max="11522" width="15.140625" style="2" customWidth="1"/>
    <col min="11523" max="11524" width="20.28515625" style="2" customWidth="1"/>
    <col min="11525" max="11525" width="16.7109375" style="2" customWidth="1"/>
    <col min="11526" max="11526" width="15.42578125" style="2" customWidth="1"/>
    <col min="11527" max="11776" width="11.42578125" style="2"/>
    <col min="11777" max="11777" width="31.85546875" style="2" customWidth="1"/>
    <col min="11778" max="11778" width="15.140625" style="2" customWidth="1"/>
    <col min="11779" max="11780" width="20.28515625" style="2" customWidth="1"/>
    <col min="11781" max="11781" width="16.7109375" style="2" customWidth="1"/>
    <col min="11782" max="11782" width="15.42578125" style="2" customWidth="1"/>
    <col min="11783" max="12032" width="11.42578125" style="2"/>
    <col min="12033" max="12033" width="31.85546875" style="2" customWidth="1"/>
    <col min="12034" max="12034" width="15.140625" style="2" customWidth="1"/>
    <col min="12035" max="12036" width="20.28515625" style="2" customWidth="1"/>
    <col min="12037" max="12037" width="16.7109375" style="2" customWidth="1"/>
    <col min="12038" max="12038" width="15.42578125" style="2" customWidth="1"/>
    <col min="12039" max="12288" width="11.42578125" style="2"/>
    <col min="12289" max="12289" width="31.85546875" style="2" customWidth="1"/>
    <col min="12290" max="12290" width="15.140625" style="2" customWidth="1"/>
    <col min="12291" max="12292" width="20.28515625" style="2" customWidth="1"/>
    <col min="12293" max="12293" width="16.7109375" style="2" customWidth="1"/>
    <col min="12294" max="12294" width="15.42578125" style="2" customWidth="1"/>
    <col min="12295" max="12544" width="11.42578125" style="2"/>
    <col min="12545" max="12545" width="31.85546875" style="2" customWidth="1"/>
    <col min="12546" max="12546" width="15.140625" style="2" customWidth="1"/>
    <col min="12547" max="12548" width="20.28515625" style="2" customWidth="1"/>
    <col min="12549" max="12549" width="16.7109375" style="2" customWidth="1"/>
    <col min="12550" max="12550" width="15.42578125" style="2" customWidth="1"/>
    <col min="12551" max="12800" width="11.42578125" style="2"/>
    <col min="12801" max="12801" width="31.85546875" style="2" customWidth="1"/>
    <col min="12802" max="12802" width="15.140625" style="2" customWidth="1"/>
    <col min="12803" max="12804" width="20.28515625" style="2" customWidth="1"/>
    <col min="12805" max="12805" width="16.7109375" style="2" customWidth="1"/>
    <col min="12806" max="12806" width="15.42578125" style="2" customWidth="1"/>
    <col min="12807" max="13056" width="11.42578125" style="2"/>
    <col min="13057" max="13057" width="31.85546875" style="2" customWidth="1"/>
    <col min="13058" max="13058" width="15.140625" style="2" customWidth="1"/>
    <col min="13059" max="13060" width="20.28515625" style="2" customWidth="1"/>
    <col min="13061" max="13061" width="16.7109375" style="2" customWidth="1"/>
    <col min="13062" max="13062" width="15.42578125" style="2" customWidth="1"/>
    <col min="13063" max="13312" width="11.42578125" style="2"/>
    <col min="13313" max="13313" width="31.85546875" style="2" customWidth="1"/>
    <col min="13314" max="13314" width="15.140625" style="2" customWidth="1"/>
    <col min="13315" max="13316" width="20.28515625" style="2" customWidth="1"/>
    <col min="13317" max="13317" width="16.7109375" style="2" customWidth="1"/>
    <col min="13318" max="13318" width="15.42578125" style="2" customWidth="1"/>
    <col min="13319" max="13568" width="11.42578125" style="2"/>
    <col min="13569" max="13569" width="31.85546875" style="2" customWidth="1"/>
    <col min="13570" max="13570" width="15.140625" style="2" customWidth="1"/>
    <col min="13571" max="13572" width="20.28515625" style="2" customWidth="1"/>
    <col min="13573" max="13573" width="16.7109375" style="2" customWidth="1"/>
    <col min="13574" max="13574" width="15.42578125" style="2" customWidth="1"/>
    <col min="13575" max="13824" width="11.42578125" style="2"/>
    <col min="13825" max="13825" width="31.85546875" style="2" customWidth="1"/>
    <col min="13826" max="13826" width="15.140625" style="2" customWidth="1"/>
    <col min="13827" max="13828" width="20.28515625" style="2" customWidth="1"/>
    <col min="13829" max="13829" width="16.7109375" style="2" customWidth="1"/>
    <col min="13830" max="13830" width="15.42578125" style="2" customWidth="1"/>
    <col min="13831" max="14080" width="11.42578125" style="2"/>
    <col min="14081" max="14081" width="31.85546875" style="2" customWidth="1"/>
    <col min="14082" max="14082" width="15.140625" style="2" customWidth="1"/>
    <col min="14083" max="14084" width="20.28515625" style="2" customWidth="1"/>
    <col min="14085" max="14085" width="16.7109375" style="2" customWidth="1"/>
    <col min="14086" max="14086" width="15.42578125" style="2" customWidth="1"/>
    <col min="14087" max="14336" width="11.42578125" style="2"/>
    <col min="14337" max="14337" width="31.85546875" style="2" customWidth="1"/>
    <col min="14338" max="14338" width="15.140625" style="2" customWidth="1"/>
    <col min="14339" max="14340" width="20.28515625" style="2" customWidth="1"/>
    <col min="14341" max="14341" width="16.7109375" style="2" customWidth="1"/>
    <col min="14342" max="14342" width="15.42578125" style="2" customWidth="1"/>
    <col min="14343" max="14592" width="11.42578125" style="2"/>
    <col min="14593" max="14593" width="31.85546875" style="2" customWidth="1"/>
    <col min="14594" max="14594" width="15.140625" style="2" customWidth="1"/>
    <col min="14595" max="14596" width="20.28515625" style="2" customWidth="1"/>
    <col min="14597" max="14597" width="16.7109375" style="2" customWidth="1"/>
    <col min="14598" max="14598" width="15.42578125" style="2" customWidth="1"/>
    <col min="14599" max="14848" width="11.42578125" style="2"/>
    <col min="14849" max="14849" width="31.85546875" style="2" customWidth="1"/>
    <col min="14850" max="14850" width="15.140625" style="2" customWidth="1"/>
    <col min="14851" max="14852" width="20.28515625" style="2" customWidth="1"/>
    <col min="14853" max="14853" width="16.7109375" style="2" customWidth="1"/>
    <col min="14854" max="14854" width="15.42578125" style="2" customWidth="1"/>
    <col min="14855" max="15104" width="11.42578125" style="2"/>
    <col min="15105" max="15105" width="31.85546875" style="2" customWidth="1"/>
    <col min="15106" max="15106" width="15.140625" style="2" customWidth="1"/>
    <col min="15107" max="15108" width="20.28515625" style="2" customWidth="1"/>
    <col min="15109" max="15109" width="16.7109375" style="2" customWidth="1"/>
    <col min="15110" max="15110" width="15.42578125" style="2" customWidth="1"/>
    <col min="15111" max="15360" width="11.42578125" style="2"/>
    <col min="15361" max="15361" width="31.85546875" style="2" customWidth="1"/>
    <col min="15362" max="15362" width="15.140625" style="2" customWidth="1"/>
    <col min="15363" max="15364" width="20.28515625" style="2" customWidth="1"/>
    <col min="15365" max="15365" width="16.7109375" style="2" customWidth="1"/>
    <col min="15366" max="15366" width="15.42578125" style="2" customWidth="1"/>
    <col min="15367" max="15616" width="11.42578125" style="2"/>
    <col min="15617" max="15617" width="31.85546875" style="2" customWidth="1"/>
    <col min="15618" max="15618" width="15.140625" style="2" customWidth="1"/>
    <col min="15619" max="15620" width="20.28515625" style="2" customWidth="1"/>
    <col min="15621" max="15621" width="16.7109375" style="2" customWidth="1"/>
    <col min="15622" max="15622" width="15.42578125" style="2" customWidth="1"/>
    <col min="15623" max="15872" width="11.42578125" style="2"/>
    <col min="15873" max="15873" width="31.85546875" style="2" customWidth="1"/>
    <col min="15874" max="15874" width="15.140625" style="2" customWidth="1"/>
    <col min="15875" max="15876" width="20.28515625" style="2" customWidth="1"/>
    <col min="15877" max="15877" width="16.7109375" style="2" customWidth="1"/>
    <col min="15878" max="15878" width="15.42578125" style="2" customWidth="1"/>
    <col min="15879" max="16128" width="11.42578125" style="2"/>
    <col min="16129" max="16129" width="31.85546875" style="2" customWidth="1"/>
    <col min="16130" max="16130" width="15.140625" style="2" customWidth="1"/>
    <col min="16131" max="16132" width="20.28515625" style="2" customWidth="1"/>
    <col min="16133" max="16133" width="16.7109375" style="2" customWidth="1"/>
    <col min="16134" max="16134" width="15.42578125" style="2" customWidth="1"/>
    <col min="16135" max="16384" width="11.42578125" style="2"/>
  </cols>
  <sheetData>
    <row r="1" spans="1:8" ht="16.5" customHeight="1" x14ac:dyDescent="0.25">
      <c r="A1" s="57" t="s">
        <v>37</v>
      </c>
      <c r="B1" s="57"/>
      <c r="C1" s="57"/>
      <c r="D1" s="57"/>
      <c r="E1" s="57"/>
      <c r="F1" s="57"/>
    </row>
    <row r="2" spans="1:8" ht="16.5" customHeight="1" x14ac:dyDescent="0.25">
      <c r="A2" s="57" t="s">
        <v>38</v>
      </c>
      <c r="B2" s="57"/>
      <c r="C2" s="57"/>
      <c r="D2" s="57"/>
      <c r="E2" s="57"/>
      <c r="F2" s="57"/>
    </row>
    <row r="3" spans="1:8" ht="16.5" customHeight="1" x14ac:dyDescent="0.25">
      <c r="A3" s="57" t="s">
        <v>0</v>
      </c>
      <c r="B3" s="57"/>
      <c r="C3" s="57"/>
      <c r="D3" s="57"/>
      <c r="E3" s="57"/>
      <c r="F3" s="57"/>
    </row>
    <row r="4" spans="1:8" ht="9.75" customHeight="1" x14ac:dyDescent="0.25">
      <c r="A4" s="12"/>
      <c r="B4" s="12"/>
      <c r="C4" s="13"/>
      <c r="D4" s="13"/>
      <c r="E4" s="13"/>
      <c r="F4" s="13"/>
    </row>
    <row r="5" spans="1:8" ht="19.5" customHeight="1" x14ac:dyDescent="0.25">
      <c r="A5" s="58" t="s">
        <v>42</v>
      </c>
      <c r="B5" s="60" t="s">
        <v>1</v>
      </c>
      <c r="C5" s="62" t="s">
        <v>2</v>
      </c>
      <c r="D5" s="62"/>
      <c r="E5" s="62"/>
      <c r="F5" s="63"/>
    </row>
    <row r="6" spans="1:8" ht="39.75" customHeight="1" x14ac:dyDescent="0.25">
      <c r="A6" s="59"/>
      <c r="B6" s="61"/>
      <c r="C6" s="10" t="s">
        <v>3</v>
      </c>
      <c r="D6" s="10" t="s">
        <v>4</v>
      </c>
      <c r="E6" s="10" t="s">
        <v>5</v>
      </c>
      <c r="F6" s="11" t="s">
        <v>6</v>
      </c>
    </row>
    <row r="7" spans="1:8" ht="18" customHeight="1" x14ac:dyDescent="0.2">
      <c r="A7" s="14" t="s">
        <v>7</v>
      </c>
      <c r="B7" s="15">
        <f>SUM(C7:F7)</f>
        <v>2849</v>
      </c>
      <c r="C7" s="15">
        <f>+C8+C12</f>
        <v>2166</v>
      </c>
      <c r="D7" s="15">
        <f t="shared" ref="D7:F7" si="0">+D8+D12</f>
        <v>597</v>
      </c>
      <c r="E7" s="15">
        <f t="shared" si="0"/>
        <v>68</v>
      </c>
      <c r="F7" s="16">
        <f t="shared" si="0"/>
        <v>18</v>
      </c>
    </row>
    <row r="8" spans="1:8" ht="18" customHeight="1" x14ac:dyDescent="0.2">
      <c r="A8" s="27" t="s">
        <v>41</v>
      </c>
      <c r="B8" s="18">
        <f>SUM(B9:B11)</f>
        <v>2780</v>
      </c>
      <c r="C8" s="18">
        <f t="shared" ref="C8:F9" si="1">+C55+C23+C65+C34+C47</f>
        <v>2121</v>
      </c>
      <c r="D8" s="18">
        <f t="shared" si="1"/>
        <v>577</v>
      </c>
      <c r="E8" s="18">
        <f t="shared" si="1"/>
        <v>67</v>
      </c>
      <c r="F8" s="19">
        <f t="shared" si="1"/>
        <v>15</v>
      </c>
    </row>
    <row r="9" spans="1:8" ht="18" customHeight="1" x14ac:dyDescent="0.2">
      <c r="A9" s="50" t="s">
        <v>9</v>
      </c>
      <c r="B9" s="15">
        <f>SUM(C9:F9)</f>
        <v>2577</v>
      </c>
      <c r="C9" s="16">
        <f t="shared" si="1"/>
        <v>1974</v>
      </c>
      <c r="D9" s="16">
        <f t="shared" si="1"/>
        <v>522</v>
      </c>
      <c r="E9" s="16">
        <f t="shared" si="1"/>
        <v>67</v>
      </c>
      <c r="F9" s="16">
        <f t="shared" si="1"/>
        <v>14</v>
      </c>
    </row>
    <row r="10" spans="1:8" ht="18" customHeight="1" x14ac:dyDescent="0.2">
      <c r="A10" s="50" t="s">
        <v>10</v>
      </c>
      <c r="B10" s="15">
        <f>SUM(C10:F10)</f>
        <v>48</v>
      </c>
      <c r="C10" s="16">
        <f>+C57+C67+C36</f>
        <v>22</v>
      </c>
      <c r="D10" s="16">
        <f>+D57+D67+D36</f>
        <v>26</v>
      </c>
      <c r="E10" s="16">
        <f>+E57+E67+E36</f>
        <v>0</v>
      </c>
      <c r="F10" s="16">
        <f>+F57+F67+F36</f>
        <v>0</v>
      </c>
    </row>
    <row r="11" spans="1:8" ht="18" customHeight="1" x14ac:dyDescent="0.2">
      <c r="A11" s="50" t="s">
        <v>11</v>
      </c>
      <c r="B11" s="15">
        <f>SUM(C11:F11)</f>
        <v>155</v>
      </c>
      <c r="C11" s="16">
        <f>+C58+C25+C68+C37+C49</f>
        <v>125</v>
      </c>
      <c r="D11" s="16">
        <f>+D58+D25+D68+D37+D49</f>
        <v>29</v>
      </c>
      <c r="E11" s="16">
        <f>+E58+E25+E68+E37+E49</f>
        <v>0</v>
      </c>
      <c r="F11" s="16">
        <f>+F58+F25+F68+F37+F49</f>
        <v>1</v>
      </c>
    </row>
    <row r="12" spans="1:8" ht="18" customHeight="1" x14ac:dyDescent="0.2">
      <c r="A12" s="27" t="s">
        <v>40</v>
      </c>
      <c r="B12" s="15">
        <f>SUM(B13:B20)</f>
        <v>69</v>
      </c>
      <c r="C12" s="16">
        <f>SUM(C59+C26+C69+C38+C50)</f>
        <v>45</v>
      </c>
      <c r="D12" s="16">
        <f>SUM(D59+D26+D69+D38+D50)</f>
        <v>20</v>
      </c>
      <c r="E12" s="16">
        <f>SUM(E59+E26+E69+E38+E50)</f>
        <v>1</v>
      </c>
      <c r="F12" s="16">
        <f>SUM(F59+F26+F69+F38+F50)</f>
        <v>3</v>
      </c>
      <c r="G12" s="3"/>
      <c r="H12" s="4"/>
    </row>
    <row r="13" spans="1:8" ht="18" customHeight="1" x14ac:dyDescent="0.2">
      <c r="A13" s="51" t="s">
        <v>12</v>
      </c>
      <c r="B13" s="15">
        <f t="shared" ref="B13:B58" si="2">SUM(C13:F13)</f>
        <v>39</v>
      </c>
      <c r="C13" s="15">
        <f>+C60+C27+C70+C39+C51</f>
        <v>23</v>
      </c>
      <c r="D13" s="15">
        <f>+D60+D27+D70+D39+D51</f>
        <v>15</v>
      </c>
      <c r="E13" s="15">
        <f>+E60+E27+E70+E39+E51</f>
        <v>0</v>
      </c>
      <c r="F13" s="16">
        <f>+F60+F27+F70+F39+F51</f>
        <v>1</v>
      </c>
    </row>
    <row r="14" spans="1:8" ht="18" customHeight="1" x14ac:dyDescent="0.2">
      <c r="A14" s="50" t="s">
        <v>13</v>
      </c>
      <c r="B14" s="15">
        <f t="shared" si="2"/>
        <v>4</v>
      </c>
      <c r="C14" s="15">
        <f>+C40</f>
        <v>3</v>
      </c>
      <c r="D14" s="15">
        <f>+D40</f>
        <v>0</v>
      </c>
      <c r="E14" s="15">
        <f>+E40</f>
        <v>1</v>
      </c>
      <c r="F14" s="16">
        <f>+F40</f>
        <v>0</v>
      </c>
    </row>
    <row r="15" spans="1:8" ht="18" customHeight="1" x14ac:dyDescent="0.2">
      <c r="A15" s="50" t="s">
        <v>14</v>
      </c>
      <c r="B15" s="15">
        <f t="shared" si="2"/>
        <v>11</v>
      </c>
      <c r="C15" s="15">
        <f>+C61+C28++C41</f>
        <v>10</v>
      </c>
      <c r="D15" s="15">
        <f>+D61+D28++D41</f>
        <v>1</v>
      </c>
      <c r="E15" s="15">
        <f>+E61+E28++E41</f>
        <v>0</v>
      </c>
      <c r="F15" s="16">
        <f>+F61+F28++F41</f>
        <v>0</v>
      </c>
    </row>
    <row r="16" spans="1:8" ht="18" customHeight="1" x14ac:dyDescent="0.2">
      <c r="A16" s="50" t="s">
        <v>15</v>
      </c>
      <c r="B16" s="15">
        <f t="shared" si="2"/>
        <v>1</v>
      </c>
      <c r="C16" s="15">
        <f>+C52</f>
        <v>0</v>
      </c>
      <c r="D16" s="15">
        <f>+D52</f>
        <v>0</v>
      </c>
      <c r="E16" s="15">
        <f>+E52</f>
        <v>0</v>
      </c>
      <c r="F16" s="16">
        <f>+F52</f>
        <v>1</v>
      </c>
    </row>
    <row r="17" spans="1:12" ht="18" customHeight="1" x14ac:dyDescent="0.2">
      <c r="A17" s="50" t="s">
        <v>36</v>
      </c>
      <c r="B17" s="15">
        <f t="shared" si="2"/>
        <v>1</v>
      </c>
      <c r="C17" s="15">
        <f>+C42</f>
        <v>1</v>
      </c>
      <c r="D17" s="15">
        <f>+D42</f>
        <v>0</v>
      </c>
      <c r="E17" s="15">
        <f>+E42</f>
        <v>0</v>
      </c>
      <c r="F17" s="16">
        <f>+F42</f>
        <v>0</v>
      </c>
    </row>
    <row r="18" spans="1:12" ht="18" customHeight="1" x14ac:dyDescent="0.2">
      <c r="A18" s="50" t="s">
        <v>16</v>
      </c>
      <c r="B18" s="15">
        <f t="shared" si="2"/>
        <v>5</v>
      </c>
      <c r="C18" s="15">
        <f>+C29+C43</f>
        <v>3</v>
      </c>
      <c r="D18" s="15">
        <f>+D29+D43</f>
        <v>2</v>
      </c>
      <c r="E18" s="15">
        <f>+E29+E43</f>
        <v>0</v>
      </c>
      <c r="F18" s="16">
        <f>+F29+F43</f>
        <v>0</v>
      </c>
    </row>
    <row r="19" spans="1:12" ht="18" customHeight="1" x14ac:dyDescent="0.2">
      <c r="A19" s="50" t="s">
        <v>17</v>
      </c>
      <c r="B19" s="15">
        <f t="shared" si="2"/>
        <v>4</v>
      </c>
      <c r="C19" s="15">
        <f>+C62+C30+C44</f>
        <v>3</v>
      </c>
      <c r="D19" s="15">
        <f>+D62+D30+D44</f>
        <v>1</v>
      </c>
      <c r="E19" s="15">
        <f>+E62+E30+E44</f>
        <v>0</v>
      </c>
      <c r="F19" s="16">
        <f>+F62+F30+F44</f>
        <v>0</v>
      </c>
    </row>
    <row r="20" spans="1:12" ht="18" customHeight="1" x14ac:dyDescent="0.2">
      <c r="A20" s="51" t="s">
        <v>18</v>
      </c>
      <c r="B20" s="15">
        <f t="shared" si="2"/>
        <v>4</v>
      </c>
      <c r="C20" s="15">
        <f>+C63++C45+C31</f>
        <v>2</v>
      </c>
      <c r="D20" s="15">
        <f>+D63++D45+D31</f>
        <v>1</v>
      </c>
      <c r="E20" s="15">
        <f>+E63++E45+E31</f>
        <v>0</v>
      </c>
      <c r="F20" s="16">
        <f>+F63++F45+F31</f>
        <v>1</v>
      </c>
    </row>
    <row r="21" spans="1:12" ht="18" customHeight="1" x14ac:dyDescent="0.2">
      <c r="A21" s="20" t="s">
        <v>20</v>
      </c>
      <c r="B21" s="15">
        <f>B22</f>
        <v>89</v>
      </c>
      <c r="C21" s="15">
        <f t="shared" ref="C21:F21" si="3">C22</f>
        <v>77</v>
      </c>
      <c r="D21" s="15">
        <f t="shared" si="3"/>
        <v>11</v>
      </c>
      <c r="E21" s="15">
        <f t="shared" si="3"/>
        <v>0</v>
      </c>
      <c r="F21" s="16">
        <f t="shared" si="3"/>
        <v>1</v>
      </c>
    </row>
    <row r="22" spans="1:12" ht="18" customHeight="1" x14ac:dyDescent="0.2">
      <c r="A22" s="21" t="s">
        <v>20</v>
      </c>
      <c r="B22" s="22">
        <f>SUM(C22:F22)</f>
        <v>89</v>
      </c>
      <c r="C22" s="22">
        <f>SUM(C23+C26)</f>
        <v>77</v>
      </c>
      <c r="D22" s="22">
        <f>SUM(D23+D26)</f>
        <v>11</v>
      </c>
      <c r="E22" s="22">
        <f>SUM(E23+E26)</f>
        <v>0</v>
      </c>
      <c r="F22" s="23">
        <f>SUM(F23+F26)</f>
        <v>1</v>
      </c>
      <c r="H22" s="4"/>
      <c r="I22" s="4"/>
      <c r="J22" s="4"/>
      <c r="K22" s="4"/>
      <c r="L22" s="4"/>
    </row>
    <row r="23" spans="1:12" ht="18" customHeight="1" x14ac:dyDescent="0.2">
      <c r="A23" s="17" t="s">
        <v>8</v>
      </c>
      <c r="B23" s="15">
        <f>SUM(C23:F23)</f>
        <v>75</v>
      </c>
      <c r="C23" s="15">
        <f>SUM(C24:C25)</f>
        <v>69</v>
      </c>
      <c r="D23" s="15">
        <f>SUM(D24:D25)</f>
        <v>6</v>
      </c>
      <c r="E23" s="15">
        <f>SUM(E24:E25)</f>
        <v>0</v>
      </c>
      <c r="F23" s="16">
        <f>SUM(F24:F25)</f>
        <v>0</v>
      </c>
      <c r="H23" s="4"/>
    </row>
    <row r="24" spans="1:12" ht="18" customHeight="1" x14ac:dyDescent="0.2">
      <c r="A24" s="53" t="s">
        <v>9</v>
      </c>
      <c r="B24" s="24">
        <f>SUM(C24:F24)</f>
        <v>30</v>
      </c>
      <c r="C24" s="24">
        <f t="shared" ref="C24:F25" si="4">+C88+C201</f>
        <v>24</v>
      </c>
      <c r="D24" s="24">
        <f t="shared" si="4"/>
        <v>6</v>
      </c>
      <c r="E24" s="24">
        <f t="shared" si="4"/>
        <v>0</v>
      </c>
      <c r="F24" s="25">
        <f t="shared" si="4"/>
        <v>0</v>
      </c>
      <c r="H24" s="4"/>
    </row>
    <row r="25" spans="1:12" ht="18" customHeight="1" x14ac:dyDescent="0.2">
      <c r="A25" s="53" t="s">
        <v>11</v>
      </c>
      <c r="B25" s="24">
        <f>SUM(C25:F25)</f>
        <v>45</v>
      </c>
      <c r="C25" s="24">
        <f t="shared" si="4"/>
        <v>45</v>
      </c>
      <c r="D25" s="24">
        <f t="shared" si="4"/>
        <v>0</v>
      </c>
      <c r="E25" s="24">
        <f t="shared" si="4"/>
        <v>0</v>
      </c>
      <c r="F25" s="25">
        <f t="shared" si="4"/>
        <v>0</v>
      </c>
      <c r="H25" s="4"/>
    </row>
    <row r="26" spans="1:12" ht="18" customHeight="1" x14ac:dyDescent="0.2">
      <c r="A26" s="17" t="s">
        <v>35</v>
      </c>
      <c r="B26" s="15">
        <f>SUM(B27:B31)</f>
        <v>14</v>
      </c>
      <c r="C26" s="15">
        <f>SUM(C27:C31)</f>
        <v>8</v>
      </c>
      <c r="D26" s="15">
        <f>SUM(D27:D31)</f>
        <v>5</v>
      </c>
      <c r="E26" s="15">
        <f>SUM(E27:E31)</f>
        <v>0</v>
      </c>
      <c r="F26" s="16">
        <f>SUM(F27:F31)</f>
        <v>1</v>
      </c>
      <c r="H26" s="4"/>
    </row>
    <row r="27" spans="1:12" ht="18" customHeight="1" x14ac:dyDescent="0.2">
      <c r="A27" s="53" t="s">
        <v>12</v>
      </c>
      <c r="B27" s="24">
        <f>SUM(C27:F27)</f>
        <v>8</v>
      </c>
      <c r="C27" s="24">
        <f t="shared" ref="C27:F28" si="5">+C91+C204</f>
        <v>4</v>
      </c>
      <c r="D27" s="24">
        <f t="shared" si="5"/>
        <v>4</v>
      </c>
      <c r="E27" s="24">
        <f t="shared" si="5"/>
        <v>0</v>
      </c>
      <c r="F27" s="25">
        <f t="shared" si="5"/>
        <v>0</v>
      </c>
      <c r="H27" s="4"/>
    </row>
    <row r="28" spans="1:12" ht="18" customHeight="1" x14ac:dyDescent="0.2">
      <c r="A28" s="53" t="s">
        <v>14</v>
      </c>
      <c r="B28" s="24">
        <f t="shared" ref="B28:B31" si="6">SUM(C28:F28)</f>
        <v>2</v>
      </c>
      <c r="C28" s="24">
        <f t="shared" si="5"/>
        <v>2</v>
      </c>
      <c r="D28" s="24">
        <f t="shared" si="5"/>
        <v>0</v>
      </c>
      <c r="E28" s="24">
        <f t="shared" si="5"/>
        <v>0</v>
      </c>
      <c r="F28" s="25">
        <f t="shared" si="5"/>
        <v>0</v>
      </c>
    </row>
    <row r="29" spans="1:12" ht="18" customHeight="1" x14ac:dyDescent="0.2">
      <c r="A29" s="53" t="s">
        <v>16</v>
      </c>
      <c r="B29" s="24">
        <f t="shared" si="6"/>
        <v>1</v>
      </c>
      <c r="C29" s="24">
        <f>+C206</f>
        <v>1</v>
      </c>
      <c r="D29" s="24">
        <f>+D206</f>
        <v>0</v>
      </c>
      <c r="E29" s="24">
        <f>+E206</f>
        <v>0</v>
      </c>
      <c r="F29" s="25">
        <f>+F206</f>
        <v>0</v>
      </c>
    </row>
    <row r="30" spans="1:12" ht="18" customHeight="1" x14ac:dyDescent="0.2">
      <c r="A30" s="53" t="s">
        <v>17</v>
      </c>
      <c r="B30" s="24">
        <f t="shared" si="6"/>
        <v>2</v>
      </c>
      <c r="C30" s="24">
        <f t="shared" ref="C30:F31" si="7">+C93</f>
        <v>1</v>
      </c>
      <c r="D30" s="24">
        <f t="shared" si="7"/>
        <v>1</v>
      </c>
      <c r="E30" s="24">
        <f t="shared" si="7"/>
        <v>0</v>
      </c>
      <c r="F30" s="25">
        <f t="shared" si="7"/>
        <v>0</v>
      </c>
    </row>
    <row r="31" spans="1:12" ht="18" customHeight="1" x14ac:dyDescent="0.2">
      <c r="A31" s="53" t="s">
        <v>18</v>
      </c>
      <c r="B31" s="24">
        <f t="shared" si="6"/>
        <v>1</v>
      </c>
      <c r="C31" s="24">
        <f t="shared" si="7"/>
        <v>0</v>
      </c>
      <c r="D31" s="24">
        <f t="shared" si="7"/>
        <v>0</v>
      </c>
      <c r="E31" s="24">
        <f t="shared" si="7"/>
        <v>0</v>
      </c>
      <c r="F31" s="25">
        <f t="shared" si="7"/>
        <v>1</v>
      </c>
    </row>
    <row r="32" spans="1:12" ht="18" customHeight="1" x14ac:dyDescent="0.2">
      <c r="A32" s="26" t="s">
        <v>22</v>
      </c>
      <c r="B32" s="15">
        <f>B33+B46</f>
        <v>949</v>
      </c>
      <c r="C32" s="15">
        <f t="shared" ref="C32:F32" si="8">C33+C46</f>
        <v>654</v>
      </c>
      <c r="D32" s="15">
        <f t="shared" si="8"/>
        <v>271</v>
      </c>
      <c r="E32" s="15">
        <f t="shared" si="8"/>
        <v>8</v>
      </c>
      <c r="F32" s="16">
        <f t="shared" si="8"/>
        <v>16</v>
      </c>
    </row>
    <row r="33" spans="1:12" ht="18" customHeight="1" x14ac:dyDescent="0.2">
      <c r="A33" s="21" t="s">
        <v>22</v>
      </c>
      <c r="B33" s="22">
        <f>SUM(C33:F33)</f>
        <v>932</v>
      </c>
      <c r="C33" s="22">
        <f>SUM(C34+C38)</f>
        <v>644</v>
      </c>
      <c r="D33" s="22">
        <f>SUM(D34+D38)</f>
        <v>267</v>
      </c>
      <c r="E33" s="22">
        <f>SUM(E34+E38)</f>
        <v>6</v>
      </c>
      <c r="F33" s="23">
        <f>SUM(F34+F38)</f>
        <v>15</v>
      </c>
    </row>
    <row r="34" spans="1:12" s="6" customFormat="1" ht="18" customHeight="1" x14ac:dyDescent="0.2">
      <c r="A34" s="52" t="s">
        <v>8</v>
      </c>
      <c r="B34" s="15">
        <f>SUM(C34:F34)</f>
        <v>893</v>
      </c>
      <c r="C34" s="15">
        <f>SUM(C35:C37)</f>
        <v>618</v>
      </c>
      <c r="D34" s="15">
        <f>SUM(D35:D37)</f>
        <v>255</v>
      </c>
      <c r="E34" s="15">
        <f>SUM(E35:E37)</f>
        <v>5</v>
      </c>
      <c r="F34" s="16">
        <f>SUM(F35:F37)</f>
        <v>15</v>
      </c>
      <c r="G34" s="5"/>
    </row>
    <row r="35" spans="1:12" ht="18" customHeight="1" x14ac:dyDescent="0.2">
      <c r="A35" s="50" t="s">
        <v>9</v>
      </c>
      <c r="B35" s="24">
        <f>SUM(C35:F35)</f>
        <v>755</v>
      </c>
      <c r="C35" s="24">
        <f>+C98+C139+C163+C210</f>
        <v>522</v>
      </c>
      <c r="D35" s="24">
        <f>+D98+D139+D163+D210</f>
        <v>214</v>
      </c>
      <c r="E35" s="24">
        <f>+E98+E139+E163+E210</f>
        <v>5</v>
      </c>
      <c r="F35" s="25">
        <f>+F98+F139+F163+F210</f>
        <v>14</v>
      </c>
      <c r="H35" s="4"/>
      <c r="I35" s="4"/>
      <c r="J35" s="4"/>
      <c r="K35" s="4"/>
      <c r="L35" s="4"/>
    </row>
    <row r="36" spans="1:12" ht="18" customHeight="1" x14ac:dyDescent="0.2">
      <c r="A36" s="50" t="s">
        <v>10</v>
      </c>
      <c r="B36" s="24">
        <f>SUM(C36:F36)</f>
        <v>40</v>
      </c>
      <c r="C36" s="24">
        <f>+C99+C211</f>
        <v>21</v>
      </c>
      <c r="D36" s="24">
        <f>+D99+D211</f>
        <v>19</v>
      </c>
      <c r="E36" s="24">
        <f>+E99+E211</f>
        <v>0</v>
      </c>
      <c r="F36" s="25">
        <f>+F99+F211</f>
        <v>0</v>
      </c>
      <c r="H36" s="4"/>
      <c r="I36" s="4"/>
      <c r="J36" s="4"/>
      <c r="K36" s="4"/>
      <c r="L36" s="4"/>
    </row>
    <row r="37" spans="1:12" ht="18" customHeight="1" x14ac:dyDescent="0.2">
      <c r="A37" s="50" t="s">
        <v>11</v>
      </c>
      <c r="B37" s="24">
        <f>SUM(C37:F37)</f>
        <v>98</v>
      </c>
      <c r="C37" s="24">
        <f>+C100+C140+C164+C212</f>
        <v>75</v>
      </c>
      <c r="D37" s="24">
        <f>+D100+D140+D164+D212</f>
        <v>22</v>
      </c>
      <c r="E37" s="24">
        <f>+E100+E140+E164+E212</f>
        <v>0</v>
      </c>
      <c r="F37" s="25">
        <f>+F100+F140+F164+F212</f>
        <v>1</v>
      </c>
      <c r="H37" s="4"/>
    </row>
    <row r="38" spans="1:12" ht="18" customHeight="1" x14ac:dyDescent="0.2">
      <c r="A38" s="52" t="s">
        <v>35</v>
      </c>
      <c r="B38" s="15">
        <f>SUM(B39:B45)</f>
        <v>39</v>
      </c>
      <c r="C38" s="15">
        <f>SUM(C39:C45)</f>
        <v>26</v>
      </c>
      <c r="D38" s="15">
        <f>SUM(D39:D45)</f>
        <v>12</v>
      </c>
      <c r="E38" s="15">
        <f>SUM(E39:E45)</f>
        <v>1</v>
      </c>
      <c r="F38" s="16">
        <f>SUM(F39:F45)</f>
        <v>0</v>
      </c>
      <c r="H38" s="4"/>
    </row>
    <row r="39" spans="1:12" ht="18" customHeight="1" x14ac:dyDescent="0.2">
      <c r="A39" s="53" t="s">
        <v>12</v>
      </c>
      <c r="B39" s="24">
        <f>SUM(C39:F39)</f>
        <v>23</v>
      </c>
      <c r="C39" s="24">
        <f>+C102+C142+C166+C214</f>
        <v>13</v>
      </c>
      <c r="D39" s="24">
        <f>+D102+D142+D166+D214</f>
        <v>10</v>
      </c>
      <c r="E39" s="24">
        <f>+E102+E142+E166+E214</f>
        <v>0</v>
      </c>
      <c r="F39" s="25">
        <f>+F102+F142+F166+F214</f>
        <v>0</v>
      </c>
      <c r="H39" s="4"/>
    </row>
    <row r="40" spans="1:12" ht="18" customHeight="1" x14ac:dyDescent="0.2">
      <c r="A40" s="53" t="s">
        <v>13</v>
      </c>
      <c r="B40" s="24">
        <f t="shared" ref="B40:B45" si="9">SUM(C40:F40)</f>
        <v>4</v>
      </c>
      <c r="C40" s="24">
        <f>+C103+C215</f>
        <v>3</v>
      </c>
      <c r="D40" s="24">
        <f>+D103+D215</f>
        <v>0</v>
      </c>
      <c r="E40" s="24">
        <f>+E103+E215</f>
        <v>1</v>
      </c>
      <c r="F40" s="25">
        <f>+F103+F215</f>
        <v>0</v>
      </c>
      <c r="H40" s="4"/>
    </row>
    <row r="41" spans="1:12" ht="18" customHeight="1" x14ac:dyDescent="0.2">
      <c r="A41" s="53" t="s">
        <v>14</v>
      </c>
      <c r="B41" s="24">
        <f t="shared" si="9"/>
        <v>4</v>
      </c>
      <c r="C41" s="24">
        <f>+C104+C167</f>
        <v>4</v>
      </c>
      <c r="D41" s="24">
        <f>+D104+D167</f>
        <v>0</v>
      </c>
      <c r="E41" s="24">
        <f>+E104+E167</f>
        <v>0</v>
      </c>
      <c r="F41" s="25">
        <f>+F104+F167</f>
        <v>0</v>
      </c>
      <c r="H41" s="4"/>
    </row>
    <row r="42" spans="1:12" ht="18" customHeight="1" x14ac:dyDescent="0.2">
      <c r="A42" s="53" t="s">
        <v>36</v>
      </c>
      <c r="B42" s="24">
        <f t="shared" si="9"/>
        <v>1</v>
      </c>
      <c r="C42" s="24">
        <f>+C105</f>
        <v>1</v>
      </c>
      <c r="D42" s="24">
        <f>+D105</f>
        <v>0</v>
      </c>
      <c r="E42" s="24">
        <f>+E105</f>
        <v>0</v>
      </c>
      <c r="F42" s="25">
        <f>+F105</f>
        <v>0</v>
      </c>
      <c r="H42" s="4"/>
    </row>
    <row r="43" spans="1:12" ht="18" customHeight="1" x14ac:dyDescent="0.2">
      <c r="A43" s="53" t="s">
        <v>16</v>
      </c>
      <c r="B43" s="24">
        <f t="shared" si="9"/>
        <v>4</v>
      </c>
      <c r="C43" s="24">
        <f>+C106+C168+C216</f>
        <v>2</v>
      </c>
      <c r="D43" s="24">
        <f>+D106+D168+D216</f>
        <v>2</v>
      </c>
      <c r="E43" s="24">
        <f>+E106+E168+E216</f>
        <v>0</v>
      </c>
      <c r="F43" s="25">
        <f>+F106+F168+F216</f>
        <v>0</v>
      </c>
    </row>
    <row r="44" spans="1:12" ht="18" customHeight="1" x14ac:dyDescent="0.2">
      <c r="A44" s="53" t="s">
        <v>17</v>
      </c>
      <c r="B44" s="24">
        <f t="shared" si="9"/>
        <v>1</v>
      </c>
      <c r="C44" s="24">
        <f>+C107</f>
        <v>1</v>
      </c>
      <c r="D44" s="24">
        <f>+D107</f>
        <v>0</v>
      </c>
      <c r="E44" s="24">
        <f>+E107</f>
        <v>0</v>
      </c>
      <c r="F44" s="25">
        <f>+F107</f>
        <v>0</v>
      </c>
    </row>
    <row r="45" spans="1:12" ht="18" customHeight="1" x14ac:dyDescent="0.2">
      <c r="A45" s="55" t="s">
        <v>18</v>
      </c>
      <c r="B45" s="24">
        <f t="shared" si="9"/>
        <v>2</v>
      </c>
      <c r="C45" s="24">
        <f>+C169</f>
        <v>2</v>
      </c>
      <c r="D45" s="24">
        <f>+D169</f>
        <v>0</v>
      </c>
      <c r="E45" s="24">
        <f>+E169</f>
        <v>0</v>
      </c>
      <c r="F45" s="25">
        <f>+F169</f>
        <v>0</v>
      </c>
    </row>
    <row r="46" spans="1:12" ht="18" customHeight="1" x14ac:dyDescent="0.2">
      <c r="A46" s="56" t="s">
        <v>23</v>
      </c>
      <c r="B46" s="22">
        <f>SUM(B47,B50)</f>
        <v>17</v>
      </c>
      <c r="C46" s="22">
        <f>SUM(C47,C50)</f>
        <v>10</v>
      </c>
      <c r="D46" s="22">
        <f>SUM(D47,D50)</f>
        <v>4</v>
      </c>
      <c r="E46" s="22">
        <f>SUM(E47,E50)</f>
        <v>2</v>
      </c>
      <c r="F46" s="23">
        <f>SUM(F47,F50)</f>
        <v>1</v>
      </c>
    </row>
    <row r="47" spans="1:12" ht="18" customHeight="1" x14ac:dyDescent="0.2">
      <c r="A47" s="54" t="s">
        <v>41</v>
      </c>
      <c r="B47" s="15">
        <f t="shared" ref="B47:B52" si="10">SUM(C47:F47)</f>
        <v>15</v>
      </c>
      <c r="C47" s="15">
        <f>SUM(C48:C49)</f>
        <v>9</v>
      </c>
      <c r="D47" s="15">
        <f>SUM(D48:D49)</f>
        <v>4</v>
      </c>
      <c r="E47" s="15">
        <f>SUM(E48:E49)</f>
        <v>2</v>
      </c>
      <c r="F47" s="16">
        <f>SUM(F48:F49)</f>
        <v>0</v>
      </c>
    </row>
    <row r="48" spans="1:12" ht="18" customHeight="1" x14ac:dyDescent="0.2">
      <c r="A48" s="50" t="s">
        <v>9</v>
      </c>
      <c r="B48" s="24">
        <f t="shared" si="10"/>
        <v>13</v>
      </c>
      <c r="C48" s="24">
        <f>+C110+C145+C172+C219</f>
        <v>7</v>
      </c>
      <c r="D48" s="24">
        <f>+D110+D145+D172+D219</f>
        <v>4</v>
      </c>
      <c r="E48" s="24">
        <f>+E110+E145+E172+E219</f>
        <v>2</v>
      </c>
      <c r="F48" s="25">
        <f>+F110+F145+F172+F219</f>
        <v>0</v>
      </c>
    </row>
    <row r="49" spans="1:12" ht="18" customHeight="1" x14ac:dyDescent="0.2">
      <c r="A49" s="51" t="s">
        <v>11</v>
      </c>
      <c r="B49" s="24">
        <f t="shared" si="10"/>
        <v>2</v>
      </c>
      <c r="C49" s="24">
        <f>+C111+C173</f>
        <v>2</v>
      </c>
      <c r="D49" s="24">
        <f>+D111+D173</f>
        <v>0</v>
      </c>
      <c r="E49" s="24">
        <f>+E111+E173</f>
        <v>0</v>
      </c>
      <c r="F49" s="25">
        <f>+F111+F173</f>
        <v>0</v>
      </c>
      <c r="H49" s="4"/>
    </row>
    <row r="50" spans="1:12" ht="18" customHeight="1" x14ac:dyDescent="0.2">
      <c r="A50" s="54" t="s">
        <v>40</v>
      </c>
      <c r="B50" s="15">
        <f t="shared" si="10"/>
        <v>2</v>
      </c>
      <c r="C50" s="16">
        <f>SUM(C51:C52)</f>
        <v>1</v>
      </c>
      <c r="D50" s="16">
        <f>SUM(D51:D52)</f>
        <v>0</v>
      </c>
      <c r="E50" s="16">
        <f>SUM(E51:E52)</f>
        <v>0</v>
      </c>
      <c r="F50" s="16">
        <f>SUM(F51:F52)</f>
        <v>1</v>
      </c>
      <c r="H50" s="4"/>
    </row>
    <row r="51" spans="1:12" ht="18" customHeight="1" x14ac:dyDescent="0.2">
      <c r="A51" s="51" t="s">
        <v>12</v>
      </c>
      <c r="B51" s="24">
        <f t="shared" si="10"/>
        <v>1</v>
      </c>
      <c r="C51" s="24">
        <f t="shared" ref="C51:F52" si="11">+C221</f>
        <v>1</v>
      </c>
      <c r="D51" s="24">
        <f t="shared" si="11"/>
        <v>0</v>
      </c>
      <c r="E51" s="24">
        <f t="shared" si="11"/>
        <v>0</v>
      </c>
      <c r="F51" s="25">
        <f t="shared" si="11"/>
        <v>0</v>
      </c>
      <c r="H51" s="4"/>
    </row>
    <row r="52" spans="1:12" ht="18" customHeight="1" x14ac:dyDescent="0.2">
      <c r="A52" s="51" t="s">
        <v>15</v>
      </c>
      <c r="B52" s="24">
        <f t="shared" si="10"/>
        <v>1</v>
      </c>
      <c r="C52" s="24">
        <f t="shared" si="11"/>
        <v>0</v>
      </c>
      <c r="D52" s="24">
        <f t="shared" si="11"/>
        <v>0</v>
      </c>
      <c r="E52" s="24">
        <f t="shared" si="11"/>
        <v>0</v>
      </c>
      <c r="F52" s="25">
        <f t="shared" si="11"/>
        <v>1</v>
      </c>
      <c r="H52" s="4"/>
    </row>
    <row r="53" spans="1:12" ht="18" customHeight="1" x14ac:dyDescent="0.2">
      <c r="A53" s="26" t="s">
        <v>39</v>
      </c>
      <c r="B53" s="15">
        <f>B54+B64</f>
        <v>1811</v>
      </c>
      <c r="C53" s="15">
        <f t="shared" ref="C53:F53" si="12">C54+C64</f>
        <v>1435</v>
      </c>
      <c r="D53" s="15">
        <f t="shared" si="12"/>
        <v>315</v>
      </c>
      <c r="E53" s="15">
        <f t="shared" si="12"/>
        <v>60</v>
      </c>
      <c r="F53" s="16">
        <f t="shared" si="12"/>
        <v>1</v>
      </c>
      <c r="H53" s="4"/>
    </row>
    <row r="54" spans="1:12" ht="18" customHeight="1" x14ac:dyDescent="0.2">
      <c r="A54" s="21" t="s">
        <v>19</v>
      </c>
      <c r="B54" s="22">
        <f t="shared" si="2"/>
        <v>607</v>
      </c>
      <c r="C54" s="22">
        <f>SUM(C55+C59)</f>
        <v>265</v>
      </c>
      <c r="D54" s="22">
        <f>SUM(D55+D59)</f>
        <v>282</v>
      </c>
      <c r="E54" s="22">
        <f>SUM(E55+E59)</f>
        <v>60</v>
      </c>
      <c r="F54" s="23">
        <f>SUM(F55+F59)</f>
        <v>0</v>
      </c>
      <c r="H54" s="4"/>
      <c r="I54" s="4"/>
      <c r="J54" s="4"/>
      <c r="K54" s="4"/>
      <c r="L54" s="4"/>
    </row>
    <row r="55" spans="1:12" ht="15.75" customHeight="1" x14ac:dyDescent="0.2">
      <c r="A55" s="52" t="s">
        <v>8</v>
      </c>
      <c r="B55" s="15">
        <f t="shared" si="2"/>
        <v>596</v>
      </c>
      <c r="C55" s="15">
        <f>SUM(C56:C58)</f>
        <v>257</v>
      </c>
      <c r="D55" s="15">
        <f>SUM(D56:D58)</f>
        <v>279</v>
      </c>
      <c r="E55" s="15">
        <f>SUM(E56:E58)</f>
        <v>60</v>
      </c>
      <c r="F55" s="16">
        <f>SUM(F56:F58)</f>
        <v>0</v>
      </c>
      <c r="H55" s="4"/>
    </row>
    <row r="56" spans="1:12" ht="15" customHeight="1" x14ac:dyDescent="0.2">
      <c r="A56" s="50" t="s">
        <v>9</v>
      </c>
      <c r="B56" s="24">
        <f t="shared" si="2"/>
        <v>580</v>
      </c>
      <c r="C56" s="24">
        <f>+C115+C177+C226</f>
        <v>255</v>
      </c>
      <c r="D56" s="24">
        <f>+D115+D177+D226</f>
        <v>265</v>
      </c>
      <c r="E56" s="24">
        <f>+E115+E177+E226</f>
        <v>60</v>
      </c>
      <c r="F56" s="25">
        <f>+F115+F177+F226</f>
        <v>0</v>
      </c>
      <c r="H56" s="4"/>
    </row>
    <row r="57" spans="1:12" ht="18" customHeight="1" x14ac:dyDescent="0.2">
      <c r="A57" s="50" t="s">
        <v>10</v>
      </c>
      <c r="B57" s="24">
        <f t="shared" si="2"/>
        <v>7</v>
      </c>
      <c r="C57" s="24">
        <f t="shared" ref="C57:F58" si="13">+C116+C227</f>
        <v>0</v>
      </c>
      <c r="D57" s="24">
        <f t="shared" si="13"/>
        <v>7</v>
      </c>
      <c r="E57" s="24">
        <f t="shared" si="13"/>
        <v>0</v>
      </c>
      <c r="F57" s="25">
        <f t="shared" si="13"/>
        <v>0</v>
      </c>
      <c r="H57" s="4"/>
    </row>
    <row r="58" spans="1:12" ht="15" customHeight="1" x14ac:dyDescent="0.2">
      <c r="A58" s="50" t="s">
        <v>11</v>
      </c>
      <c r="B58" s="24">
        <f t="shared" si="2"/>
        <v>9</v>
      </c>
      <c r="C58" s="24">
        <f t="shared" si="13"/>
        <v>2</v>
      </c>
      <c r="D58" s="24">
        <f t="shared" si="13"/>
        <v>7</v>
      </c>
      <c r="E58" s="24">
        <f t="shared" si="13"/>
        <v>0</v>
      </c>
      <c r="F58" s="25">
        <f t="shared" si="13"/>
        <v>0</v>
      </c>
      <c r="H58" s="4"/>
    </row>
    <row r="59" spans="1:12" ht="18" customHeight="1" x14ac:dyDescent="0.2">
      <c r="A59" s="52" t="s">
        <v>35</v>
      </c>
      <c r="B59" s="15">
        <f>SUM(B60:B63)</f>
        <v>11</v>
      </c>
      <c r="C59" s="15">
        <f>SUM(C60:C63)</f>
        <v>8</v>
      </c>
      <c r="D59" s="15">
        <f>SUM(D60:D63)</f>
        <v>3</v>
      </c>
      <c r="E59" s="15">
        <f>SUM(E60:E63)</f>
        <v>0</v>
      </c>
      <c r="F59" s="16">
        <f>SUM(F60:F63)</f>
        <v>0</v>
      </c>
      <c r="H59" s="4"/>
    </row>
    <row r="60" spans="1:12" ht="18" customHeight="1" x14ac:dyDescent="0.2">
      <c r="A60" s="50" t="s">
        <v>12</v>
      </c>
      <c r="B60" s="24">
        <f>SUM(C60:F60)</f>
        <v>4</v>
      </c>
      <c r="C60" s="24">
        <f>+C119+C179</f>
        <v>3</v>
      </c>
      <c r="D60" s="24">
        <f>+D119+D179</f>
        <v>1</v>
      </c>
      <c r="E60" s="24">
        <f>+E119+E179</f>
        <v>0</v>
      </c>
      <c r="F60" s="25">
        <f>+F119+F179</f>
        <v>0</v>
      </c>
      <c r="H60" s="4"/>
    </row>
    <row r="61" spans="1:12" ht="18" customHeight="1" x14ac:dyDescent="0.2">
      <c r="A61" s="50" t="s">
        <v>14</v>
      </c>
      <c r="B61" s="24">
        <f t="shared" ref="B61:B63" si="14">SUM(C61:F61)</f>
        <v>5</v>
      </c>
      <c r="C61" s="24">
        <f>+C120+C230</f>
        <v>4</v>
      </c>
      <c r="D61" s="24">
        <f>+D120+D230</f>
        <v>1</v>
      </c>
      <c r="E61" s="24">
        <f>+E120+E230</f>
        <v>0</v>
      </c>
      <c r="F61" s="25">
        <f>+F120+F230</f>
        <v>0</v>
      </c>
    </row>
    <row r="62" spans="1:12" ht="18" customHeight="1" x14ac:dyDescent="0.2">
      <c r="A62" s="50" t="s">
        <v>17</v>
      </c>
      <c r="B62" s="24">
        <f t="shared" si="14"/>
        <v>1</v>
      </c>
      <c r="C62" s="24">
        <f>+C231</f>
        <v>1</v>
      </c>
      <c r="D62" s="24">
        <f t="shared" ref="D62:F62" si="15">+D231</f>
        <v>0</v>
      </c>
      <c r="E62" s="24">
        <f t="shared" si="15"/>
        <v>0</v>
      </c>
      <c r="F62" s="25">
        <f t="shared" si="15"/>
        <v>0</v>
      </c>
    </row>
    <row r="63" spans="1:12" ht="18" customHeight="1" x14ac:dyDescent="0.2">
      <c r="A63" s="51" t="s">
        <v>18</v>
      </c>
      <c r="B63" s="24">
        <f t="shared" si="14"/>
        <v>1</v>
      </c>
      <c r="C63" s="24">
        <f>+C121</f>
        <v>0</v>
      </c>
      <c r="D63" s="24">
        <f t="shared" ref="D63:F63" si="16">+D121</f>
        <v>1</v>
      </c>
      <c r="E63" s="24">
        <f t="shared" si="16"/>
        <v>0</v>
      </c>
      <c r="F63" s="25">
        <f t="shared" si="16"/>
        <v>0</v>
      </c>
    </row>
    <row r="64" spans="1:12" ht="18" customHeight="1" x14ac:dyDescent="0.2">
      <c r="A64" s="21" t="s">
        <v>21</v>
      </c>
      <c r="B64" s="22">
        <f>SUM(C64:F64)</f>
        <v>1204</v>
      </c>
      <c r="C64" s="22">
        <f>SUM(C65+C69)</f>
        <v>1170</v>
      </c>
      <c r="D64" s="22">
        <f>SUM(D65+D69)</f>
        <v>33</v>
      </c>
      <c r="E64" s="22">
        <f>SUM(E65+E69)</f>
        <v>0</v>
      </c>
      <c r="F64" s="23">
        <f>SUM(F65+F69)</f>
        <v>1</v>
      </c>
      <c r="H64" s="4"/>
      <c r="I64" s="4"/>
      <c r="J64" s="4"/>
      <c r="K64" s="4"/>
      <c r="L64" s="4"/>
    </row>
    <row r="65" spans="1:8" ht="18" customHeight="1" x14ac:dyDescent="0.2">
      <c r="A65" s="52" t="s">
        <v>8</v>
      </c>
      <c r="B65" s="15">
        <f>SUM(C65:F65)</f>
        <v>1201</v>
      </c>
      <c r="C65" s="15">
        <f>SUM(C66:C68)</f>
        <v>1168</v>
      </c>
      <c r="D65" s="15">
        <f>SUM(D66:D68)</f>
        <v>33</v>
      </c>
      <c r="E65" s="15">
        <f>SUM(E66:E68)</f>
        <v>0</v>
      </c>
      <c r="F65" s="16">
        <f>SUM(F66:F68)</f>
        <v>0</v>
      </c>
      <c r="H65" s="4"/>
    </row>
    <row r="66" spans="1:8" ht="18" customHeight="1" x14ac:dyDescent="0.2">
      <c r="A66" s="50" t="s">
        <v>9</v>
      </c>
      <c r="B66" s="24">
        <f>SUM(C66:F66)</f>
        <v>1199</v>
      </c>
      <c r="C66" s="24">
        <f>+C124+C149+C182+C234</f>
        <v>1166</v>
      </c>
      <c r="D66" s="24">
        <f>+D124+D149+D182+D234</f>
        <v>33</v>
      </c>
      <c r="E66" s="24">
        <f>+E124+E149+E182+E234</f>
        <v>0</v>
      </c>
      <c r="F66" s="25">
        <f>+F124+F149+F182+F234</f>
        <v>0</v>
      </c>
      <c r="H66" s="4"/>
    </row>
    <row r="67" spans="1:8" ht="18" customHeight="1" x14ac:dyDescent="0.2">
      <c r="A67" s="50" t="s">
        <v>10</v>
      </c>
      <c r="B67" s="24">
        <f>SUM(C67:F67)</f>
        <v>1</v>
      </c>
      <c r="C67" s="24">
        <f>+C125</f>
        <v>1</v>
      </c>
      <c r="D67" s="24">
        <f t="shared" ref="D67:F68" si="17">+D125</f>
        <v>0</v>
      </c>
      <c r="E67" s="24">
        <f t="shared" si="17"/>
        <v>0</v>
      </c>
      <c r="F67" s="25">
        <f t="shared" si="17"/>
        <v>0</v>
      </c>
      <c r="H67" s="4"/>
    </row>
    <row r="68" spans="1:8" ht="18" customHeight="1" x14ac:dyDescent="0.2">
      <c r="A68" s="50" t="s">
        <v>11</v>
      </c>
      <c r="B68" s="24">
        <f>SUM(C68:F68)</f>
        <v>1</v>
      </c>
      <c r="C68" s="24">
        <f>+C126</f>
        <v>1</v>
      </c>
      <c r="D68" s="24">
        <f t="shared" si="17"/>
        <v>0</v>
      </c>
      <c r="E68" s="24">
        <f t="shared" si="17"/>
        <v>0</v>
      </c>
      <c r="F68" s="25">
        <f t="shared" si="17"/>
        <v>0</v>
      </c>
      <c r="H68" s="4"/>
    </row>
    <row r="69" spans="1:8" ht="18" customHeight="1" x14ac:dyDescent="0.2">
      <c r="A69" s="54" t="s">
        <v>40</v>
      </c>
      <c r="B69" s="15">
        <f>SUM(B70:B70)</f>
        <v>3</v>
      </c>
      <c r="C69" s="15">
        <f>SUM(C70:C70)</f>
        <v>2</v>
      </c>
      <c r="D69" s="15">
        <f>SUM(D70:D70)</f>
        <v>0</v>
      </c>
      <c r="E69" s="15">
        <f>SUM(E70:E70)</f>
        <v>0</v>
      </c>
      <c r="F69" s="16">
        <f>SUM(F70:F70)</f>
        <v>1</v>
      </c>
      <c r="H69" s="4"/>
    </row>
    <row r="70" spans="1:8" ht="18" customHeight="1" x14ac:dyDescent="0.2">
      <c r="A70" s="50" t="s">
        <v>12</v>
      </c>
      <c r="B70" s="24">
        <f t="shared" ref="B70" si="18">SUM(C70:F70)</f>
        <v>3</v>
      </c>
      <c r="C70" s="24">
        <f>+C128+C184</f>
        <v>2</v>
      </c>
      <c r="D70" s="24">
        <f>+D128+D184</f>
        <v>0</v>
      </c>
      <c r="E70" s="24">
        <f>+E128+E184</f>
        <v>0</v>
      </c>
      <c r="F70" s="25">
        <f>+F128+F184</f>
        <v>1</v>
      </c>
      <c r="H70" s="4"/>
    </row>
    <row r="71" spans="1:8" ht="18" customHeight="1" x14ac:dyDescent="0.25">
      <c r="A71" s="28"/>
      <c r="B71" s="29"/>
      <c r="C71" s="30"/>
      <c r="D71" s="31" t="s">
        <v>32</v>
      </c>
      <c r="E71" s="30"/>
      <c r="F71" s="30"/>
    </row>
    <row r="72" spans="1:8" ht="18" customHeight="1" x14ac:dyDescent="0.2">
      <c r="A72" s="14" t="s">
        <v>7</v>
      </c>
      <c r="B72" s="15">
        <f>SUM(C72:F72)</f>
        <v>1668</v>
      </c>
      <c r="C72" s="15">
        <f>SUM(C73+C77)</f>
        <v>1168</v>
      </c>
      <c r="D72" s="15">
        <f>SUM(D73+D77)</f>
        <v>431</v>
      </c>
      <c r="E72" s="15">
        <f>SUM(E73+E77)</f>
        <v>61</v>
      </c>
      <c r="F72" s="16">
        <f>SUM(F73+F77)</f>
        <v>8</v>
      </c>
    </row>
    <row r="73" spans="1:8" ht="18" customHeight="1" x14ac:dyDescent="0.2">
      <c r="A73" s="54" t="s">
        <v>41</v>
      </c>
      <c r="B73" s="15">
        <f>SUM(B74:B76)</f>
        <v>1630</v>
      </c>
      <c r="C73" s="15">
        <f>SUM(C74:C76)</f>
        <v>1146</v>
      </c>
      <c r="D73" s="15">
        <f>SUM(D74:D76)</f>
        <v>418</v>
      </c>
      <c r="E73" s="15">
        <f>SUM(E74:E76)</f>
        <v>60</v>
      </c>
      <c r="F73" s="16">
        <f>SUM(F74:F76)</f>
        <v>6</v>
      </c>
    </row>
    <row r="74" spans="1:8" ht="18" customHeight="1" x14ac:dyDescent="0.2">
      <c r="A74" s="50" t="s">
        <v>9</v>
      </c>
      <c r="B74" s="15">
        <f>SUM(C74:F74)</f>
        <v>1531</v>
      </c>
      <c r="C74" s="16">
        <f>+C115+C88+C124+C98+C110</f>
        <v>1069</v>
      </c>
      <c r="D74" s="16">
        <f>+D115+D88+D124+D98+D110</f>
        <v>396</v>
      </c>
      <c r="E74" s="16">
        <f>+E115+E88+E124+E98+E110</f>
        <v>60</v>
      </c>
      <c r="F74" s="16">
        <f>+F115+F88+F124+F98+F110</f>
        <v>6</v>
      </c>
    </row>
    <row r="75" spans="1:8" ht="18" customHeight="1" x14ac:dyDescent="0.2">
      <c r="A75" s="50" t="s">
        <v>10</v>
      </c>
      <c r="B75" s="15">
        <f>SUM(C75:F75)</f>
        <v>8</v>
      </c>
      <c r="C75" s="16">
        <f>+C116+C125+C99</f>
        <v>2</v>
      </c>
      <c r="D75" s="16">
        <f>+D116+D125+D99</f>
        <v>6</v>
      </c>
      <c r="E75" s="16">
        <f>+E116+E125+E99</f>
        <v>0</v>
      </c>
      <c r="F75" s="16">
        <f>+F116+F125+F99</f>
        <v>0</v>
      </c>
      <c r="G75" s="3"/>
      <c r="H75" s="4"/>
    </row>
    <row r="76" spans="1:8" ht="18" customHeight="1" x14ac:dyDescent="0.2">
      <c r="A76" s="50" t="s">
        <v>11</v>
      </c>
      <c r="B76" s="15">
        <f>SUM(C76:F76)</f>
        <v>91</v>
      </c>
      <c r="C76" s="16">
        <f>+C117+C89+C126+C100+C111</f>
        <v>75</v>
      </c>
      <c r="D76" s="16">
        <f>+D117+D89+D126+D100+D111</f>
        <v>16</v>
      </c>
      <c r="E76" s="16">
        <f>+E117+E89+E126+E100+E111</f>
        <v>0</v>
      </c>
      <c r="F76" s="16">
        <f>+F117+F89+F126+F100+F111</f>
        <v>0</v>
      </c>
    </row>
    <row r="77" spans="1:8" ht="18" customHeight="1" x14ac:dyDescent="0.2">
      <c r="A77" s="52" t="s">
        <v>35</v>
      </c>
      <c r="B77" s="15">
        <f>SUM(B78:B84)</f>
        <v>38</v>
      </c>
      <c r="C77" s="15">
        <f>SUM(C78:C84)</f>
        <v>22</v>
      </c>
      <c r="D77" s="15">
        <f>SUM(D78:D84)</f>
        <v>13</v>
      </c>
      <c r="E77" s="15">
        <f>SUM(E78:E84)</f>
        <v>1</v>
      </c>
      <c r="F77" s="16">
        <f>SUM(F78:F84)</f>
        <v>2</v>
      </c>
    </row>
    <row r="78" spans="1:8" ht="18" customHeight="1" x14ac:dyDescent="0.2">
      <c r="A78" s="50" t="s">
        <v>12</v>
      </c>
      <c r="B78" s="15">
        <f t="shared" ref="B78:B84" si="19">SUM(C78:F78)</f>
        <v>21</v>
      </c>
      <c r="C78" s="15">
        <f>+C119+C91+C128+C102</f>
        <v>11</v>
      </c>
      <c r="D78" s="15">
        <f>+D119+D91+D128+D102</f>
        <v>9</v>
      </c>
      <c r="E78" s="15">
        <f>+E119+E91+E128+E102</f>
        <v>0</v>
      </c>
      <c r="F78" s="16">
        <f>+F119+F91+F128+F102</f>
        <v>1</v>
      </c>
    </row>
    <row r="79" spans="1:8" ht="18" customHeight="1" x14ac:dyDescent="0.2">
      <c r="A79" s="50" t="s">
        <v>13</v>
      </c>
      <c r="B79" s="15">
        <f t="shared" si="19"/>
        <v>3</v>
      </c>
      <c r="C79" s="15">
        <f>+C103</f>
        <v>2</v>
      </c>
      <c r="D79" s="15">
        <f>+D103</f>
        <v>0</v>
      </c>
      <c r="E79" s="15">
        <f>+E103</f>
        <v>1</v>
      </c>
      <c r="F79" s="16">
        <f>+F103</f>
        <v>0</v>
      </c>
    </row>
    <row r="80" spans="1:8" ht="18" customHeight="1" x14ac:dyDescent="0.2">
      <c r="A80" s="50" t="s">
        <v>14</v>
      </c>
      <c r="B80" s="15">
        <f t="shared" si="19"/>
        <v>6</v>
      </c>
      <c r="C80" s="15">
        <f>+C120+C92+C104</f>
        <v>5</v>
      </c>
      <c r="D80" s="15">
        <f>+D120+D92+D104</f>
        <v>1</v>
      </c>
      <c r="E80" s="15">
        <f>+E120+E92+E104</f>
        <v>0</v>
      </c>
      <c r="F80" s="16">
        <f>+F120+F92+F104</f>
        <v>0</v>
      </c>
    </row>
    <row r="81" spans="1:12" ht="18" customHeight="1" x14ac:dyDescent="0.2">
      <c r="A81" s="50" t="s">
        <v>36</v>
      </c>
      <c r="B81" s="15">
        <f t="shared" si="19"/>
        <v>1</v>
      </c>
      <c r="C81" s="15">
        <f t="shared" ref="C81:F82" si="20">+C105</f>
        <v>1</v>
      </c>
      <c r="D81" s="15">
        <f t="shared" si="20"/>
        <v>0</v>
      </c>
      <c r="E81" s="15">
        <f t="shared" si="20"/>
        <v>0</v>
      </c>
      <c r="F81" s="16">
        <f t="shared" si="20"/>
        <v>0</v>
      </c>
    </row>
    <row r="82" spans="1:12" ht="18" customHeight="1" x14ac:dyDescent="0.2">
      <c r="A82" s="50" t="s">
        <v>16</v>
      </c>
      <c r="B82" s="15">
        <f t="shared" si="19"/>
        <v>2</v>
      </c>
      <c r="C82" s="15">
        <f t="shared" si="20"/>
        <v>1</v>
      </c>
      <c r="D82" s="15">
        <f t="shared" si="20"/>
        <v>1</v>
      </c>
      <c r="E82" s="15">
        <f t="shared" si="20"/>
        <v>0</v>
      </c>
      <c r="F82" s="16">
        <f t="shared" si="20"/>
        <v>0</v>
      </c>
    </row>
    <row r="83" spans="1:12" s="6" customFormat="1" ht="18" customHeight="1" x14ac:dyDescent="0.2">
      <c r="A83" s="50" t="s">
        <v>17</v>
      </c>
      <c r="B83" s="15">
        <f t="shared" si="19"/>
        <v>3</v>
      </c>
      <c r="C83" s="15">
        <f>+C93+C107</f>
        <v>2</v>
      </c>
      <c r="D83" s="15">
        <f>+D93+D107</f>
        <v>1</v>
      </c>
      <c r="E83" s="15">
        <f>+E93+E107</f>
        <v>0</v>
      </c>
      <c r="F83" s="16">
        <f>+F93+F107</f>
        <v>0</v>
      </c>
      <c r="G83" s="5"/>
    </row>
    <row r="84" spans="1:12" ht="18" customHeight="1" x14ac:dyDescent="0.2">
      <c r="A84" s="50" t="s">
        <v>18</v>
      </c>
      <c r="B84" s="15">
        <f t="shared" si="19"/>
        <v>2</v>
      </c>
      <c r="C84" s="15">
        <f>+C121+C94</f>
        <v>0</v>
      </c>
      <c r="D84" s="15">
        <f>+D121+D94</f>
        <v>1</v>
      </c>
      <c r="E84" s="15">
        <f>+E121+E94</f>
        <v>0</v>
      </c>
      <c r="F84" s="16">
        <f>+F121+F94</f>
        <v>1</v>
      </c>
      <c r="H84" s="4"/>
      <c r="I84" s="4"/>
      <c r="J84" s="4"/>
      <c r="K84" s="4"/>
      <c r="L84" s="4"/>
    </row>
    <row r="85" spans="1:12" ht="18" customHeight="1" x14ac:dyDescent="0.2">
      <c r="A85" s="32" t="s">
        <v>20</v>
      </c>
      <c r="B85" s="15">
        <f>B86</f>
        <v>61</v>
      </c>
      <c r="C85" s="15">
        <f t="shared" ref="C85:F85" si="21">C86</f>
        <v>49</v>
      </c>
      <c r="D85" s="15">
        <f t="shared" si="21"/>
        <v>11</v>
      </c>
      <c r="E85" s="15">
        <f t="shared" si="21"/>
        <v>0</v>
      </c>
      <c r="F85" s="16">
        <f t="shared" si="21"/>
        <v>1</v>
      </c>
      <c r="H85" s="4"/>
      <c r="I85" s="4"/>
      <c r="J85" s="4"/>
      <c r="K85" s="4"/>
      <c r="L85" s="4"/>
    </row>
    <row r="86" spans="1:12" ht="18" customHeight="1" x14ac:dyDescent="0.2">
      <c r="A86" s="21" t="s">
        <v>20</v>
      </c>
      <c r="B86" s="22">
        <f>SUM(C86:F86)</f>
        <v>61</v>
      </c>
      <c r="C86" s="22">
        <f>SUM(C87+C90)</f>
        <v>49</v>
      </c>
      <c r="D86" s="22">
        <f>SUM(D87+D90)</f>
        <v>11</v>
      </c>
      <c r="E86" s="22">
        <f>SUM(E87+E90)</f>
        <v>0</v>
      </c>
      <c r="F86" s="23">
        <f>SUM(F87+F90)</f>
        <v>1</v>
      </c>
      <c r="H86" s="4"/>
      <c r="I86" s="4"/>
      <c r="J86" s="4"/>
      <c r="K86" s="4"/>
      <c r="L86" s="4"/>
    </row>
    <row r="87" spans="1:12" ht="18" customHeight="1" x14ac:dyDescent="0.2">
      <c r="A87" s="17" t="s">
        <v>8</v>
      </c>
      <c r="B87" s="15">
        <f>SUM(C87:F87)</f>
        <v>50</v>
      </c>
      <c r="C87" s="15">
        <f>SUM(C88:C89)</f>
        <v>44</v>
      </c>
      <c r="D87" s="15">
        <f>SUM(D88:D89)</f>
        <v>6</v>
      </c>
      <c r="E87" s="15">
        <f>SUM(E88:E89)</f>
        <v>0</v>
      </c>
      <c r="F87" s="16">
        <f>SUM(F88:F89)</f>
        <v>0</v>
      </c>
      <c r="H87" s="4"/>
    </row>
    <row r="88" spans="1:12" ht="18" customHeight="1" x14ac:dyDescent="0.2">
      <c r="A88" s="50" t="s">
        <v>9</v>
      </c>
      <c r="B88" s="24">
        <f>SUM(C88:F88)</f>
        <v>14</v>
      </c>
      <c r="C88" s="24">
        <v>8</v>
      </c>
      <c r="D88" s="24">
        <v>6</v>
      </c>
      <c r="E88" s="24">
        <v>0</v>
      </c>
      <c r="F88" s="25">
        <v>0</v>
      </c>
      <c r="H88" s="4"/>
    </row>
    <row r="89" spans="1:12" ht="18" customHeight="1" x14ac:dyDescent="0.2">
      <c r="A89" s="50" t="s">
        <v>11</v>
      </c>
      <c r="B89" s="24">
        <f>SUM(C89:F89)</f>
        <v>36</v>
      </c>
      <c r="C89" s="24">
        <v>36</v>
      </c>
      <c r="D89" s="24">
        <v>0</v>
      </c>
      <c r="E89" s="24">
        <v>0</v>
      </c>
      <c r="F89" s="25">
        <v>0</v>
      </c>
      <c r="H89" s="4"/>
    </row>
    <row r="90" spans="1:12" ht="18" customHeight="1" x14ac:dyDescent="0.2">
      <c r="A90" s="17" t="s">
        <v>35</v>
      </c>
      <c r="B90" s="15">
        <f>SUM(B91:B94)</f>
        <v>11</v>
      </c>
      <c r="C90" s="15">
        <f>SUM(C91:C94)</f>
        <v>5</v>
      </c>
      <c r="D90" s="15">
        <f>SUM(D91:D94)</f>
        <v>5</v>
      </c>
      <c r="E90" s="15">
        <f>SUM(E91:E94)</f>
        <v>0</v>
      </c>
      <c r="F90" s="16">
        <f>SUM(F91:F94)</f>
        <v>1</v>
      </c>
      <c r="H90" s="4"/>
    </row>
    <row r="91" spans="1:12" ht="18" customHeight="1" x14ac:dyDescent="0.2">
      <c r="A91" s="50" t="s">
        <v>12</v>
      </c>
      <c r="B91" s="24">
        <f>SUM(C91:F91)</f>
        <v>7</v>
      </c>
      <c r="C91" s="24">
        <v>3</v>
      </c>
      <c r="D91" s="24">
        <v>4</v>
      </c>
      <c r="E91" s="24">
        <v>0</v>
      </c>
      <c r="F91" s="25">
        <v>0</v>
      </c>
      <c r="H91" s="4"/>
    </row>
    <row r="92" spans="1:12" ht="18" customHeight="1" x14ac:dyDescent="0.2">
      <c r="A92" s="50" t="s">
        <v>14</v>
      </c>
      <c r="B92" s="24">
        <f>SUM(C92:F92)</f>
        <v>1</v>
      </c>
      <c r="C92" s="24">
        <v>1</v>
      </c>
      <c r="D92" s="24">
        <v>0</v>
      </c>
      <c r="E92" s="24">
        <v>0</v>
      </c>
      <c r="F92" s="25">
        <v>0</v>
      </c>
    </row>
    <row r="93" spans="1:12" ht="18" customHeight="1" x14ac:dyDescent="0.2">
      <c r="A93" s="50" t="s">
        <v>17</v>
      </c>
      <c r="B93" s="24">
        <f>SUM(C93:F93)</f>
        <v>2</v>
      </c>
      <c r="C93" s="24">
        <v>1</v>
      </c>
      <c r="D93" s="24">
        <v>1</v>
      </c>
      <c r="E93" s="24">
        <v>0</v>
      </c>
      <c r="F93" s="25">
        <v>0</v>
      </c>
    </row>
    <row r="94" spans="1:12" ht="18" customHeight="1" x14ac:dyDescent="0.2">
      <c r="A94" s="51" t="s">
        <v>18</v>
      </c>
      <c r="B94" s="24">
        <f>SUM(C94:F94)</f>
        <v>1</v>
      </c>
      <c r="C94" s="24">
        <v>0</v>
      </c>
      <c r="D94" s="24">
        <v>0</v>
      </c>
      <c r="E94" s="24">
        <v>0</v>
      </c>
      <c r="F94" s="25">
        <v>1</v>
      </c>
    </row>
    <row r="95" spans="1:12" ht="18" customHeight="1" x14ac:dyDescent="0.2">
      <c r="A95" s="32" t="s">
        <v>22</v>
      </c>
      <c r="B95" s="15">
        <f>B96+B108</f>
        <v>608</v>
      </c>
      <c r="C95" s="15">
        <f t="shared" ref="C95:F95" si="22">C96+C108</f>
        <v>412</v>
      </c>
      <c r="D95" s="15">
        <f t="shared" si="22"/>
        <v>189</v>
      </c>
      <c r="E95" s="15">
        <f t="shared" si="22"/>
        <v>1</v>
      </c>
      <c r="F95" s="16">
        <f t="shared" si="22"/>
        <v>6</v>
      </c>
    </row>
    <row r="96" spans="1:12" ht="18" customHeight="1" x14ac:dyDescent="0.2">
      <c r="A96" s="21" t="s">
        <v>22</v>
      </c>
      <c r="B96" s="22">
        <f t="shared" ref="B96:B100" si="23">SUM(C96:F96)</f>
        <v>602</v>
      </c>
      <c r="C96" s="22">
        <f>SUM(C97+C101)</f>
        <v>407</v>
      </c>
      <c r="D96" s="22">
        <f>SUM(D97+D101)</f>
        <v>188</v>
      </c>
      <c r="E96" s="22">
        <f>SUM(E97+E101)</f>
        <v>1</v>
      </c>
      <c r="F96" s="23">
        <f>SUM(F97+F101)</f>
        <v>6</v>
      </c>
      <c r="H96" s="4"/>
      <c r="I96" s="4"/>
      <c r="J96" s="4"/>
      <c r="K96" s="4"/>
      <c r="L96" s="4"/>
    </row>
    <row r="97" spans="1:8" ht="18" customHeight="1" x14ac:dyDescent="0.2">
      <c r="A97" s="52" t="s">
        <v>8</v>
      </c>
      <c r="B97" s="15">
        <f t="shared" si="23"/>
        <v>584</v>
      </c>
      <c r="C97" s="15">
        <f>SUM(C98:C100)</f>
        <v>395</v>
      </c>
      <c r="D97" s="15">
        <f>SUM(D98:D100)</f>
        <v>183</v>
      </c>
      <c r="E97" s="15">
        <f>SUM(E98:E100)</f>
        <v>0</v>
      </c>
      <c r="F97" s="16">
        <f>SUM(F98:F100)</f>
        <v>6</v>
      </c>
      <c r="H97" s="4"/>
    </row>
    <row r="98" spans="1:8" ht="18" customHeight="1" x14ac:dyDescent="0.2">
      <c r="A98" s="50" t="s">
        <v>9</v>
      </c>
      <c r="B98" s="24">
        <f t="shared" si="23"/>
        <v>537</v>
      </c>
      <c r="C98" s="24">
        <v>359</v>
      </c>
      <c r="D98" s="24">
        <v>172</v>
      </c>
      <c r="E98" s="24">
        <v>0</v>
      </c>
      <c r="F98" s="25">
        <v>6</v>
      </c>
      <c r="H98" s="4"/>
    </row>
    <row r="99" spans="1:8" ht="18" customHeight="1" x14ac:dyDescent="0.2">
      <c r="A99" s="50" t="s">
        <v>10</v>
      </c>
      <c r="B99" s="24">
        <f t="shared" si="23"/>
        <v>1</v>
      </c>
      <c r="C99" s="24">
        <v>1</v>
      </c>
      <c r="D99" s="24">
        <v>0</v>
      </c>
      <c r="E99" s="24">
        <v>0</v>
      </c>
      <c r="F99" s="25">
        <v>0</v>
      </c>
      <c r="H99" s="4"/>
    </row>
    <row r="100" spans="1:8" ht="18" customHeight="1" x14ac:dyDescent="0.2">
      <c r="A100" s="50" t="s">
        <v>11</v>
      </c>
      <c r="B100" s="24">
        <f t="shared" si="23"/>
        <v>46</v>
      </c>
      <c r="C100" s="24">
        <v>35</v>
      </c>
      <c r="D100" s="24">
        <v>11</v>
      </c>
      <c r="E100" s="24">
        <v>0</v>
      </c>
      <c r="F100" s="25">
        <v>0</v>
      </c>
      <c r="H100" s="4"/>
    </row>
    <row r="101" spans="1:8" ht="18" customHeight="1" x14ac:dyDescent="0.2">
      <c r="A101" s="52" t="s">
        <v>35</v>
      </c>
      <c r="B101" s="15">
        <f>SUM(B102:B107)</f>
        <v>18</v>
      </c>
      <c r="C101" s="15">
        <f>SUM(C102:C107)</f>
        <v>12</v>
      </c>
      <c r="D101" s="15">
        <f>SUM(D102:D107)</f>
        <v>5</v>
      </c>
      <c r="E101" s="15">
        <f>SUM(E102:E107)</f>
        <v>1</v>
      </c>
      <c r="F101" s="16">
        <f>SUM(F102:F107)</f>
        <v>0</v>
      </c>
      <c r="H101" s="4"/>
    </row>
    <row r="102" spans="1:8" ht="18" customHeight="1" x14ac:dyDescent="0.2">
      <c r="A102" s="50" t="s">
        <v>12</v>
      </c>
      <c r="B102" s="24">
        <f>SUM(C102:F102)</f>
        <v>9</v>
      </c>
      <c r="C102" s="24">
        <v>5</v>
      </c>
      <c r="D102" s="24">
        <v>4</v>
      </c>
      <c r="E102" s="24">
        <v>0</v>
      </c>
      <c r="F102" s="25">
        <v>0</v>
      </c>
      <c r="H102" s="4"/>
    </row>
    <row r="103" spans="1:8" ht="18" customHeight="1" x14ac:dyDescent="0.2">
      <c r="A103" s="50" t="s">
        <v>13</v>
      </c>
      <c r="B103" s="24">
        <f t="shared" ref="B103:B107" si="24">SUM(C103:F103)</f>
        <v>3</v>
      </c>
      <c r="C103" s="24">
        <v>2</v>
      </c>
      <c r="D103" s="24">
        <v>0</v>
      </c>
      <c r="E103" s="24">
        <v>1</v>
      </c>
      <c r="F103" s="25">
        <v>0</v>
      </c>
    </row>
    <row r="104" spans="1:8" ht="18" customHeight="1" x14ac:dyDescent="0.2">
      <c r="A104" s="50" t="s">
        <v>14</v>
      </c>
      <c r="B104" s="24">
        <f t="shared" si="24"/>
        <v>2</v>
      </c>
      <c r="C104" s="24">
        <v>2</v>
      </c>
      <c r="D104" s="24">
        <v>0</v>
      </c>
      <c r="E104" s="24">
        <v>0</v>
      </c>
      <c r="F104" s="25">
        <v>0</v>
      </c>
    </row>
    <row r="105" spans="1:8" ht="18" customHeight="1" x14ac:dyDescent="0.2">
      <c r="A105" s="50" t="s">
        <v>36</v>
      </c>
      <c r="B105" s="24">
        <f>SUM(C105:F105)</f>
        <v>1</v>
      </c>
      <c r="C105" s="24">
        <v>1</v>
      </c>
      <c r="D105" s="24">
        <v>0</v>
      </c>
      <c r="E105" s="24">
        <v>0</v>
      </c>
      <c r="F105" s="25">
        <v>0</v>
      </c>
    </row>
    <row r="106" spans="1:8" ht="18" customHeight="1" x14ac:dyDescent="0.2">
      <c r="A106" s="50" t="s">
        <v>16</v>
      </c>
      <c r="B106" s="24">
        <f t="shared" si="24"/>
        <v>2</v>
      </c>
      <c r="C106" s="24">
        <v>1</v>
      </c>
      <c r="D106" s="24">
        <v>1</v>
      </c>
      <c r="E106" s="24">
        <v>0</v>
      </c>
      <c r="F106" s="25">
        <v>0</v>
      </c>
    </row>
    <row r="107" spans="1:8" ht="18" customHeight="1" x14ac:dyDescent="0.2">
      <c r="A107" s="50" t="s">
        <v>17</v>
      </c>
      <c r="B107" s="24">
        <f t="shared" si="24"/>
        <v>1</v>
      </c>
      <c r="C107" s="24">
        <v>1</v>
      </c>
      <c r="D107" s="24">
        <v>0</v>
      </c>
      <c r="E107" s="24">
        <v>0</v>
      </c>
      <c r="F107" s="25">
        <v>0</v>
      </c>
    </row>
    <row r="108" spans="1:8" ht="18" customHeight="1" x14ac:dyDescent="0.2">
      <c r="A108" s="21" t="s">
        <v>23</v>
      </c>
      <c r="B108" s="22">
        <f>SUM(B109)</f>
        <v>6</v>
      </c>
      <c r="C108" s="22">
        <f>SUM(C109)</f>
        <v>5</v>
      </c>
      <c r="D108" s="22">
        <f t="shared" ref="D108:F108" si="25">SUM(D109)</f>
        <v>1</v>
      </c>
      <c r="E108" s="22">
        <f t="shared" si="25"/>
        <v>0</v>
      </c>
      <c r="F108" s="23">
        <f t="shared" si="25"/>
        <v>0</v>
      </c>
    </row>
    <row r="109" spans="1:8" ht="18" customHeight="1" x14ac:dyDescent="0.2">
      <c r="A109" s="52" t="s">
        <v>8</v>
      </c>
      <c r="B109" s="18">
        <f t="shared" ref="B109" si="26">SUM(C109:F109)</f>
        <v>6</v>
      </c>
      <c r="C109" s="18">
        <f>SUM(C110:C111)</f>
        <v>5</v>
      </c>
      <c r="D109" s="18">
        <f>SUM(D110:D111)</f>
        <v>1</v>
      </c>
      <c r="E109" s="18">
        <f>SUM(E110:E111)</f>
        <v>0</v>
      </c>
      <c r="F109" s="19">
        <f>SUM(F110:F111)</f>
        <v>0</v>
      </c>
      <c r="H109" s="4"/>
    </row>
    <row r="110" spans="1:8" ht="18" customHeight="1" x14ac:dyDescent="0.2">
      <c r="A110" s="50" t="s">
        <v>9</v>
      </c>
      <c r="B110" s="24">
        <f>SUM(C110:F110)</f>
        <v>5</v>
      </c>
      <c r="C110" s="24">
        <v>4</v>
      </c>
      <c r="D110" s="24">
        <v>1</v>
      </c>
      <c r="E110" s="24">
        <v>0</v>
      </c>
      <c r="F110" s="25">
        <v>0</v>
      </c>
      <c r="H110" s="4"/>
    </row>
    <row r="111" spans="1:8" ht="18" customHeight="1" x14ac:dyDescent="0.2">
      <c r="A111" s="50" t="s">
        <v>11</v>
      </c>
      <c r="B111" s="24">
        <f>SUM(C111:F111)</f>
        <v>1</v>
      </c>
      <c r="C111" s="24">
        <v>1</v>
      </c>
      <c r="D111" s="24">
        <v>0</v>
      </c>
      <c r="E111" s="24">
        <v>0</v>
      </c>
      <c r="F111" s="25">
        <v>0</v>
      </c>
      <c r="H111" s="4"/>
    </row>
    <row r="112" spans="1:8" ht="18" customHeight="1" x14ac:dyDescent="0.2">
      <c r="A112" s="33" t="s">
        <v>39</v>
      </c>
      <c r="B112" s="15">
        <f>B113+B122</f>
        <v>999</v>
      </c>
      <c r="C112" s="15">
        <f t="shared" ref="C112:E112" si="27">C113+C122</f>
        <v>707</v>
      </c>
      <c r="D112" s="15">
        <f t="shared" si="27"/>
        <v>231</v>
      </c>
      <c r="E112" s="15">
        <f t="shared" si="27"/>
        <v>60</v>
      </c>
      <c r="F112" s="16">
        <f>F113+F122</f>
        <v>1</v>
      </c>
      <c r="H112" s="4"/>
    </row>
    <row r="113" spans="1:12" ht="18" customHeight="1" x14ac:dyDescent="0.2">
      <c r="A113" s="21" t="s">
        <v>19</v>
      </c>
      <c r="B113" s="22">
        <f>SUM(C113:F113)</f>
        <v>482</v>
      </c>
      <c r="C113" s="22">
        <f>SUM(C114+C118)</f>
        <v>191</v>
      </c>
      <c r="D113" s="22">
        <f>SUM(D114+D118)</f>
        <v>231</v>
      </c>
      <c r="E113" s="22">
        <f>SUM(E114+E118)</f>
        <v>60</v>
      </c>
      <c r="F113" s="23">
        <f>SUM(F114+F118)</f>
        <v>0</v>
      </c>
      <c r="H113" s="4"/>
      <c r="I113" s="4"/>
      <c r="J113" s="4"/>
      <c r="K113" s="4"/>
      <c r="L113" s="4"/>
    </row>
    <row r="114" spans="1:12" ht="18" customHeight="1" x14ac:dyDescent="0.2">
      <c r="A114" s="52" t="s">
        <v>8</v>
      </c>
      <c r="B114" s="15">
        <f>SUM(C114:F114)</f>
        <v>475</v>
      </c>
      <c r="C114" s="15">
        <f>SUM(C115:C117)</f>
        <v>187</v>
      </c>
      <c r="D114" s="15">
        <f>SUM(D115:D117)</f>
        <v>228</v>
      </c>
      <c r="E114" s="15">
        <f>SUM(E115:E117)</f>
        <v>60</v>
      </c>
      <c r="F114" s="16">
        <f>SUM(F115:F117)</f>
        <v>0</v>
      </c>
      <c r="H114" s="4"/>
    </row>
    <row r="115" spans="1:12" ht="18" customHeight="1" x14ac:dyDescent="0.2">
      <c r="A115" s="50" t="s">
        <v>9</v>
      </c>
      <c r="B115" s="24">
        <f>SUM(C115:F115)</f>
        <v>462</v>
      </c>
      <c r="C115" s="24">
        <v>185</v>
      </c>
      <c r="D115" s="24">
        <v>217</v>
      </c>
      <c r="E115" s="24">
        <v>60</v>
      </c>
      <c r="F115" s="25">
        <v>0</v>
      </c>
      <c r="H115" s="4"/>
    </row>
    <row r="116" spans="1:12" ht="18" customHeight="1" x14ac:dyDescent="0.2">
      <c r="A116" s="50" t="s">
        <v>10</v>
      </c>
      <c r="B116" s="24">
        <f>SUM(C116:F116)</f>
        <v>6</v>
      </c>
      <c r="C116" s="24">
        <v>0</v>
      </c>
      <c r="D116" s="24">
        <v>6</v>
      </c>
      <c r="E116" s="24">
        <v>0</v>
      </c>
      <c r="F116" s="25">
        <v>0</v>
      </c>
      <c r="H116" s="4"/>
    </row>
    <row r="117" spans="1:12" ht="18" customHeight="1" x14ac:dyDescent="0.2">
      <c r="A117" s="50" t="s">
        <v>11</v>
      </c>
      <c r="B117" s="24">
        <f>SUM(C117:F117)</f>
        <v>7</v>
      </c>
      <c r="C117" s="24">
        <v>2</v>
      </c>
      <c r="D117" s="24">
        <v>5</v>
      </c>
      <c r="E117" s="24">
        <v>0</v>
      </c>
      <c r="F117" s="25">
        <v>0</v>
      </c>
      <c r="H117" s="4"/>
    </row>
    <row r="118" spans="1:12" ht="18" customHeight="1" x14ac:dyDescent="0.2">
      <c r="A118" s="52" t="s">
        <v>35</v>
      </c>
      <c r="B118" s="15">
        <f>SUM(B119:B121)</f>
        <v>7</v>
      </c>
      <c r="C118" s="15">
        <f>SUM(C119:C121)</f>
        <v>4</v>
      </c>
      <c r="D118" s="15">
        <f>SUM(D119:D121)</f>
        <v>3</v>
      </c>
      <c r="E118" s="15">
        <f>SUM(E119:E121)</f>
        <v>0</v>
      </c>
      <c r="F118" s="16">
        <f>SUM(F119:F121)</f>
        <v>0</v>
      </c>
      <c r="H118" s="4"/>
    </row>
    <row r="119" spans="1:12" ht="18" customHeight="1" x14ac:dyDescent="0.2">
      <c r="A119" s="50" t="s">
        <v>12</v>
      </c>
      <c r="B119" s="24">
        <f>SUM(C119:F119)</f>
        <v>3</v>
      </c>
      <c r="C119" s="24">
        <v>2</v>
      </c>
      <c r="D119" s="24">
        <v>1</v>
      </c>
      <c r="E119" s="24">
        <v>0</v>
      </c>
      <c r="F119" s="25">
        <v>0</v>
      </c>
      <c r="H119" s="4"/>
    </row>
    <row r="120" spans="1:12" ht="18" customHeight="1" x14ac:dyDescent="0.2">
      <c r="A120" s="50" t="s">
        <v>14</v>
      </c>
      <c r="B120" s="24">
        <f t="shared" ref="B120:B121" si="28">SUM(C120:F120)</f>
        <v>3</v>
      </c>
      <c r="C120" s="24">
        <v>2</v>
      </c>
      <c r="D120" s="24">
        <v>1</v>
      </c>
      <c r="E120" s="24">
        <v>0</v>
      </c>
      <c r="F120" s="25">
        <v>0</v>
      </c>
    </row>
    <row r="121" spans="1:12" ht="18" customHeight="1" x14ac:dyDescent="0.2">
      <c r="A121" s="51" t="s">
        <v>18</v>
      </c>
      <c r="B121" s="24">
        <f t="shared" si="28"/>
        <v>1</v>
      </c>
      <c r="C121" s="24">
        <v>0</v>
      </c>
      <c r="D121" s="24">
        <v>1</v>
      </c>
      <c r="E121" s="24">
        <v>0</v>
      </c>
      <c r="F121" s="25">
        <v>0</v>
      </c>
    </row>
    <row r="122" spans="1:12" s="9" customFormat="1" ht="18" customHeight="1" x14ac:dyDescent="0.2">
      <c r="A122" s="21" t="s">
        <v>21</v>
      </c>
      <c r="B122" s="34">
        <f t="shared" ref="B122:B126" si="29">SUM(C122:F122)</f>
        <v>517</v>
      </c>
      <c r="C122" s="34">
        <f>SUM(C123+C127)</f>
        <v>516</v>
      </c>
      <c r="D122" s="34">
        <f>SUM(D123+D127)</f>
        <v>0</v>
      </c>
      <c r="E122" s="34">
        <f>SUM(E123+E127)</f>
        <v>0</v>
      </c>
      <c r="F122" s="35">
        <f>SUM(F123+F127)</f>
        <v>1</v>
      </c>
      <c r="G122" s="7"/>
      <c r="H122" s="8"/>
      <c r="I122" s="8"/>
      <c r="J122" s="8"/>
      <c r="K122" s="8"/>
      <c r="L122" s="8"/>
    </row>
    <row r="123" spans="1:12" s="9" customFormat="1" ht="18" customHeight="1" x14ac:dyDescent="0.2">
      <c r="A123" s="52" t="s">
        <v>8</v>
      </c>
      <c r="B123" s="36">
        <f t="shared" si="29"/>
        <v>515</v>
      </c>
      <c r="C123" s="36">
        <f>SUM(C124:C126)</f>
        <v>515</v>
      </c>
      <c r="D123" s="36">
        <f>SUM(D124:D126)</f>
        <v>0</v>
      </c>
      <c r="E123" s="36">
        <f>SUM(E124:E126)</f>
        <v>0</v>
      </c>
      <c r="F123" s="37">
        <f>SUM(F124:F126)</f>
        <v>0</v>
      </c>
      <c r="G123" s="7"/>
      <c r="H123" s="8"/>
    </row>
    <row r="124" spans="1:12" s="9" customFormat="1" ht="18" customHeight="1" x14ac:dyDescent="0.2">
      <c r="A124" s="50" t="s">
        <v>9</v>
      </c>
      <c r="B124" s="38">
        <f t="shared" si="29"/>
        <v>513</v>
      </c>
      <c r="C124" s="38">
        <v>513</v>
      </c>
      <c r="D124" s="38">
        <v>0</v>
      </c>
      <c r="E124" s="38">
        <v>0</v>
      </c>
      <c r="F124" s="39">
        <v>0</v>
      </c>
      <c r="G124" s="7"/>
      <c r="H124" s="8"/>
    </row>
    <row r="125" spans="1:12" s="9" customFormat="1" ht="18" customHeight="1" x14ac:dyDescent="0.2">
      <c r="A125" s="50" t="s">
        <v>10</v>
      </c>
      <c r="B125" s="38">
        <f t="shared" si="29"/>
        <v>1</v>
      </c>
      <c r="C125" s="38">
        <v>1</v>
      </c>
      <c r="D125" s="38">
        <v>0</v>
      </c>
      <c r="E125" s="38">
        <v>0</v>
      </c>
      <c r="F125" s="39">
        <v>0</v>
      </c>
      <c r="G125" s="7"/>
      <c r="H125" s="8"/>
    </row>
    <row r="126" spans="1:12" s="9" customFormat="1" ht="18" customHeight="1" x14ac:dyDescent="0.2">
      <c r="A126" s="50" t="s">
        <v>11</v>
      </c>
      <c r="B126" s="38">
        <f t="shared" si="29"/>
        <v>1</v>
      </c>
      <c r="C126" s="38">
        <v>1</v>
      </c>
      <c r="D126" s="38">
        <v>0</v>
      </c>
      <c r="E126" s="38">
        <v>0</v>
      </c>
      <c r="F126" s="39">
        <v>0</v>
      </c>
      <c r="G126" s="7"/>
      <c r="H126" s="8"/>
    </row>
    <row r="127" spans="1:12" s="9" customFormat="1" ht="18" customHeight="1" x14ac:dyDescent="0.2">
      <c r="A127" s="52" t="s">
        <v>35</v>
      </c>
      <c r="B127" s="36">
        <f>SUM(B128:B128)</f>
        <v>2</v>
      </c>
      <c r="C127" s="36">
        <f>SUM(C128:C128)</f>
        <v>1</v>
      </c>
      <c r="D127" s="36">
        <f>SUM(D128:D128)</f>
        <v>0</v>
      </c>
      <c r="E127" s="36">
        <f>SUM(E128:E128)</f>
        <v>0</v>
      </c>
      <c r="F127" s="37">
        <f>SUM(F128:F128)</f>
        <v>1</v>
      </c>
      <c r="G127" s="7"/>
      <c r="H127" s="8"/>
    </row>
    <row r="128" spans="1:12" s="9" customFormat="1" ht="18" customHeight="1" x14ac:dyDescent="0.2">
      <c r="A128" s="50" t="s">
        <v>12</v>
      </c>
      <c r="B128" s="38">
        <f>SUM(C128:F128)</f>
        <v>2</v>
      </c>
      <c r="C128" s="38">
        <v>1</v>
      </c>
      <c r="D128" s="38">
        <v>0</v>
      </c>
      <c r="E128" s="38">
        <v>0</v>
      </c>
      <c r="F128" s="39">
        <v>1</v>
      </c>
      <c r="G128" s="7"/>
      <c r="H128" s="8"/>
    </row>
    <row r="129" spans="1:8" ht="18" customHeight="1" x14ac:dyDescent="0.25">
      <c r="A129" s="28"/>
      <c r="B129" s="29"/>
      <c r="C129" s="30"/>
      <c r="D129" s="40" t="s">
        <v>24</v>
      </c>
      <c r="E129" s="30"/>
      <c r="F129" s="30"/>
    </row>
    <row r="130" spans="1:8" ht="18" customHeight="1" x14ac:dyDescent="0.2">
      <c r="A130" s="14" t="s">
        <v>7</v>
      </c>
      <c r="B130" s="15">
        <f>SUM(C130:F130)</f>
        <v>136</v>
      </c>
      <c r="C130" s="15">
        <f>SUM(C131+C134)</f>
        <v>126</v>
      </c>
      <c r="D130" s="15">
        <f>SUM(D131+D134)</f>
        <v>7</v>
      </c>
      <c r="E130" s="15">
        <f>SUM(E131+E134)</f>
        <v>1</v>
      </c>
      <c r="F130" s="16">
        <f>SUM(F131+F134)</f>
        <v>2</v>
      </c>
    </row>
    <row r="131" spans="1:8" ht="18" customHeight="1" x14ac:dyDescent="0.2">
      <c r="A131" s="52" t="s">
        <v>8</v>
      </c>
      <c r="B131" s="15">
        <f>SUM(B132:B133)</f>
        <v>131</v>
      </c>
      <c r="C131" s="15">
        <f>SUM(C132:C133)</f>
        <v>123</v>
      </c>
      <c r="D131" s="15">
        <f>SUM(D132:D133)</f>
        <v>5</v>
      </c>
      <c r="E131" s="15">
        <f>SUM(E132:E133)</f>
        <v>1</v>
      </c>
      <c r="F131" s="16">
        <f>SUM(F132:F133)</f>
        <v>2</v>
      </c>
      <c r="G131" s="3"/>
      <c r="H131" s="4"/>
    </row>
    <row r="132" spans="1:8" ht="18" customHeight="1" x14ac:dyDescent="0.2">
      <c r="A132" s="50" t="s">
        <v>9</v>
      </c>
      <c r="B132" s="15">
        <f>SUM(C132:F132)</f>
        <v>128</v>
      </c>
      <c r="C132" s="16">
        <f>+C139+C149+C145</f>
        <v>121</v>
      </c>
      <c r="D132" s="16">
        <f>+D139+D149+D145</f>
        <v>5</v>
      </c>
      <c r="E132" s="16">
        <f>+E139+E149+E145</f>
        <v>1</v>
      </c>
      <c r="F132" s="16">
        <f>+F139+F149+F145</f>
        <v>1</v>
      </c>
    </row>
    <row r="133" spans="1:8" ht="18" customHeight="1" x14ac:dyDescent="0.2">
      <c r="A133" s="50" t="s">
        <v>11</v>
      </c>
      <c r="B133" s="15">
        <f>SUM(C133:F133)</f>
        <v>3</v>
      </c>
      <c r="C133" s="16">
        <f>+C140</f>
        <v>2</v>
      </c>
      <c r="D133" s="16">
        <f>+D140</f>
        <v>0</v>
      </c>
      <c r="E133" s="16">
        <f>+E140</f>
        <v>0</v>
      </c>
      <c r="F133" s="16">
        <f>+F140</f>
        <v>1</v>
      </c>
    </row>
    <row r="134" spans="1:8" ht="18" customHeight="1" x14ac:dyDescent="0.2">
      <c r="A134" s="52" t="s">
        <v>35</v>
      </c>
      <c r="B134" s="15">
        <f>SUM(B135:B135)</f>
        <v>5</v>
      </c>
      <c r="C134" s="15">
        <f>SUM(C135:C135)</f>
        <v>3</v>
      </c>
      <c r="D134" s="15">
        <f>SUM(D135:D135)</f>
        <v>2</v>
      </c>
      <c r="E134" s="15">
        <f>SUM(E135:E135)</f>
        <v>0</v>
      </c>
      <c r="F134" s="16">
        <f>SUM(F135:F135)</f>
        <v>0</v>
      </c>
    </row>
    <row r="135" spans="1:8" ht="18" customHeight="1" x14ac:dyDescent="0.2">
      <c r="A135" s="50" t="s">
        <v>12</v>
      </c>
      <c r="B135" s="15">
        <f t="shared" ref="B135:B149" si="30">SUM(C135:F135)</f>
        <v>5</v>
      </c>
      <c r="C135" s="15">
        <f>+C142</f>
        <v>3</v>
      </c>
      <c r="D135" s="15">
        <f>+D142</f>
        <v>2</v>
      </c>
      <c r="E135" s="15">
        <f>+E142</f>
        <v>0</v>
      </c>
      <c r="F135" s="16">
        <f>+F142</f>
        <v>0</v>
      </c>
    </row>
    <row r="136" spans="1:8" ht="18" customHeight="1" x14ac:dyDescent="0.2">
      <c r="A136" s="33" t="s">
        <v>22</v>
      </c>
      <c r="B136" s="15">
        <f>B137+B143</f>
        <v>33</v>
      </c>
      <c r="C136" s="15">
        <f t="shared" ref="C136:F136" si="31">C137+C143</f>
        <v>23</v>
      </c>
      <c r="D136" s="15">
        <f t="shared" si="31"/>
        <v>7</v>
      </c>
      <c r="E136" s="15">
        <f t="shared" si="31"/>
        <v>1</v>
      </c>
      <c r="F136" s="16">
        <f t="shared" si="31"/>
        <v>2</v>
      </c>
    </row>
    <row r="137" spans="1:8" ht="18" customHeight="1" x14ac:dyDescent="0.2">
      <c r="A137" s="21" t="s">
        <v>22</v>
      </c>
      <c r="B137" s="15">
        <f>SUM(C137:F137)</f>
        <v>30</v>
      </c>
      <c r="C137" s="15">
        <f>SUM(C138+C141)</f>
        <v>22</v>
      </c>
      <c r="D137" s="15">
        <f>SUM(D138+D141)</f>
        <v>6</v>
      </c>
      <c r="E137" s="15">
        <f>SUM(E138+E141)</f>
        <v>0</v>
      </c>
      <c r="F137" s="16">
        <f>SUM(F138+F141)</f>
        <v>2</v>
      </c>
      <c r="H137" s="4"/>
    </row>
    <row r="138" spans="1:8" ht="15" customHeight="1" x14ac:dyDescent="0.2">
      <c r="A138" s="52" t="s">
        <v>8</v>
      </c>
      <c r="B138" s="15">
        <f>SUM(C138:F138)</f>
        <v>25</v>
      </c>
      <c r="C138" s="15">
        <f>SUM(C139:C140)</f>
        <v>19</v>
      </c>
      <c r="D138" s="15">
        <f>SUM(D139:D140)</f>
        <v>4</v>
      </c>
      <c r="E138" s="15">
        <f>SUM(E139:E140)</f>
        <v>0</v>
      </c>
      <c r="F138" s="16">
        <f>SUM(F139:F140)</f>
        <v>2</v>
      </c>
      <c r="H138" s="4"/>
    </row>
    <row r="139" spans="1:8" ht="15" customHeight="1" x14ac:dyDescent="0.2">
      <c r="A139" s="50" t="s">
        <v>9</v>
      </c>
      <c r="B139" s="24">
        <f>SUM(C139:F139)</f>
        <v>22</v>
      </c>
      <c r="C139" s="24">
        <v>17</v>
      </c>
      <c r="D139" s="24">
        <v>4</v>
      </c>
      <c r="E139" s="24">
        <v>0</v>
      </c>
      <c r="F139" s="25">
        <v>1</v>
      </c>
      <c r="H139" s="4"/>
    </row>
    <row r="140" spans="1:8" ht="15" customHeight="1" x14ac:dyDescent="0.2">
      <c r="A140" s="50" t="s">
        <v>11</v>
      </c>
      <c r="B140" s="24">
        <f>SUM(C140:F140)</f>
        <v>3</v>
      </c>
      <c r="C140" s="24">
        <v>2</v>
      </c>
      <c r="D140" s="24">
        <v>0</v>
      </c>
      <c r="E140" s="24">
        <v>0</v>
      </c>
      <c r="F140" s="25">
        <v>1</v>
      </c>
      <c r="H140" s="4"/>
    </row>
    <row r="141" spans="1:8" ht="18" customHeight="1" x14ac:dyDescent="0.2">
      <c r="A141" s="52" t="s">
        <v>35</v>
      </c>
      <c r="B141" s="15">
        <f>SUM(B142:B142)</f>
        <v>5</v>
      </c>
      <c r="C141" s="15">
        <f>SUM(C142:C142)</f>
        <v>3</v>
      </c>
      <c r="D141" s="15">
        <f>SUM(D142:D142)</f>
        <v>2</v>
      </c>
      <c r="E141" s="15">
        <f>SUM(E142:E142)</f>
        <v>0</v>
      </c>
      <c r="F141" s="16">
        <f>SUM(F142:F142)</f>
        <v>0</v>
      </c>
      <c r="H141" s="4"/>
    </row>
    <row r="142" spans="1:8" ht="18" customHeight="1" x14ac:dyDescent="0.2">
      <c r="A142" s="50" t="s">
        <v>12</v>
      </c>
      <c r="B142" s="24">
        <f>SUM(C142:F142)</f>
        <v>5</v>
      </c>
      <c r="C142" s="24">
        <v>3</v>
      </c>
      <c r="D142" s="24">
        <v>2</v>
      </c>
      <c r="E142" s="24">
        <v>0</v>
      </c>
      <c r="F142" s="25">
        <v>0</v>
      </c>
    </row>
    <row r="143" spans="1:8" ht="18" customHeight="1" x14ac:dyDescent="0.2">
      <c r="A143" s="21" t="s">
        <v>23</v>
      </c>
      <c r="B143" s="41">
        <f>SUM(B144)</f>
        <v>3</v>
      </c>
      <c r="C143" s="41">
        <f t="shared" ref="C143:F143" si="32">SUM(C144)</f>
        <v>1</v>
      </c>
      <c r="D143" s="41">
        <f t="shared" si="32"/>
        <v>1</v>
      </c>
      <c r="E143" s="41">
        <f t="shared" si="32"/>
        <v>1</v>
      </c>
      <c r="F143" s="42">
        <f t="shared" si="32"/>
        <v>0</v>
      </c>
      <c r="H143" s="4"/>
    </row>
    <row r="144" spans="1:8" ht="18" customHeight="1" x14ac:dyDescent="0.2">
      <c r="A144" s="17" t="s">
        <v>8</v>
      </c>
      <c r="B144" s="15">
        <f t="shared" ref="B144:B145" si="33">SUM(C144:F144)</f>
        <v>3</v>
      </c>
      <c r="C144" s="15">
        <f>SUM(C145:C145)</f>
        <v>1</v>
      </c>
      <c r="D144" s="15">
        <f>SUM(D145:D145)</f>
        <v>1</v>
      </c>
      <c r="E144" s="15">
        <f>SUM(E145:E145)</f>
        <v>1</v>
      </c>
      <c r="F144" s="16">
        <f>SUM(F145:F145)</f>
        <v>0</v>
      </c>
      <c r="H144" s="4"/>
    </row>
    <row r="145" spans="1:8" ht="18" customHeight="1" x14ac:dyDescent="0.2">
      <c r="A145" s="50" t="s">
        <v>9</v>
      </c>
      <c r="B145" s="24">
        <f t="shared" si="33"/>
        <v>3</v>
      </c>
      <c r="C145" s="24">
        <v>1</v>
      </c>
      <c r="D145" s="24">
        <v>1</v>
      </c>
      <c r="E145" s="43">
        <v>1</v>
      </c>
      <c r="F145" s="25">
        <v>0</v>
      </c>
    </row>
    <row r="146" spans="1:8" ht="18" customHeight="1" x14ac:dyDescent="0.2">
      <c r="A146" s="33" t="s">
        <v>39</v>
      </c>
      <c r="B146" s="15">
        <f>B147</f>
        <v>103</v>
      </c>
      <c r="C146" s="15">
        <f t="shared" ref="C146:F146" si="34">C147</f>
        <v>103</v>
      </c>
      <c r="D146" s="15">
        <f t="shared" si="34"/>
        <v>0</v>
      </c>
      <c r="E146" s="15">
        <f t="shared" si="34"/>
        <v>0</v>
      </c>
      <c r="F146" s="16">
        <f t="shared" si="34"/>
        <v>0</v>
      </c>
    </row>
    <row r="147" spans="1:8" ht="18" customHeight="1" x14ac:dyDescent="0.2">
      <c r="A147" s="21" t="s">
        <v>21</v>
      </c>
      <c r="B147" s="15">
        <f t="shared" si="30"/>
        <v>103</v>
      </c>
      <c r="C147" s="15">
        <f>SUM(C148)</f>
        <v>103</v>
      </c>
      <c r="D147" s="15">
        <f t="shared" ref="D147:F148" si="35">SUM(D148)</f>
        <v>0</v>
      </c>
      <c r="E147" s="15">
        <f t="shared" si="35"/>
        <v>0</v>
      </c>
      <c r="F147" s="16">
        <f t="shared" si="35"/>
        <v>0</v>
      </c>
      <c r="H147" s="4"/>
    </row>
    <row r="148" spans="1:8" ht="18" customHeight="1" x14ac:dyDescent="0.2">
      <c r="A148" s="17" t="s">
        <v>8</v>
      </c>
      <c r="B148" s="15">
        <f t="shared" si="30"/>
        <v>103</v>
      </c>
      <c r="C148" s="15">
        <f>SUM(C149)</f>
        <v>103</v>
      </c>
      <c r="D148" s="15">
        <f t="shared" si="35"/>
        <v>0</v>
      </c>
      <c r="E148" s="15">
        <f t="shared" si="35"/>
        <v>0</v>
      </c>
      <c r="F148" s="16">
        <f t="shared" si="35"/>
        <v>0</v>
      </c>
      <c r="H148" s="4"/>
    </row>
    <row r="149" spans="1:8" ht="18" customHeight="1" x14ac:dyDescent="0.2">
      <c r="A149" s="50" t="s">
        <v>9</v>
      </c>
      <c r="B149" s="24">
        <f t="shared" si="30"/>
        <v>103</v>
      </c>
      <c r="C149" s="24">
        <v>103</v>
      </c>
      <c r="D149" s="24">
        <v>0</v>
      </c>
      <c r="E149" s="24">
        <v>0</v>
      </c>
      <c r="F149" s="25">
        <v>0</v>
      </c>
      <c r="H149" s="4"/>
    </row>
    <row r="150" spans="1:8" ht="18" customHeight="1" x14ac:dyDescent="0.25">
      <c r="A150" s="28"/>
      <c r="B150" s="29"/>
      <c r="C150" s="30"/>
      <c r="D150" s="40" t="s">
        <v>33</v>
      </c>
      <c r="E150" s="30"/>
      <c r="F150" s="30"/>
    </row>
    <row r="151" spans="1:8" ht="18" customHeight="1" x14ac:dyDescent="0.2">
      <c r="A151" s="14" t="s">
        <v>7</v>
      </c>
      <c r="B151" s="15">
        <f>SUM(C151:F151)</f>
        <v>163</v>
      </c>
      <c r="C151" s="15">
        <f>SUM(C152+C155)</f>
        <v>145</v>
      </c>
      <c r="D151" s="15">
        <f>SUM(D152+D155)</f>
        <v>8</v>
      </c>
      <c r="E151" s="15">
        <f>SUM(E152+E155)</f>
        <v>3</v>
      </c>
      <c r="F151" s="16">
        <f>SUM(F152+F155)</f>
        <v>7</v>
      </c>
    </row>
    <row r="152" spans="1:8" ht="18" customHeight="1" x14ac:dyDescent="0.2">
      <c r="A152" s="17" t="s">
        <v>8</v>
      </c>
      <c r="B152" s="15">
        <f>SUM(B153:B154)</f>
        <v>155</v>
      </c>
      <c r="C152" s="15">
        <f>SUM(C153:C154)</f>
        <v>139</v>
      </c>
      <c r="D152" s="15">
        <f>SUM(D153:D154)</f>
        <v>6</v>
      </c>
      <c r="E152" s="15">
        <f>SUM(E153:E154)</f>
        <v>3</v>
      </c>
      <c r="F152" s="16">
        <f>SUM(F153:F154)</f>
        <v>7</v>
      </c>
    </row>
    <row r="153" spans="1:8" ht="18" customHeight="1" x14ac:dyDescent="0.2">
      <c r="A153" s="50" t="s">
        <v>9</v>
      </c>
      <c r="B153" s="15">
        <f>SUM(C153:F153)</f>
        <v>140</v>
      </c>
      <c r="C153" s="16">
        <f>+C177+C182+C163+C172</f>
        <v>125</v>
      </c>
      <c r="D153" s="16">
        <f>+D177+D182+D163+D172</f>
        <v>5</v>
      </c>
      <c r="E153" s="16">
        <f>+E177+E182+E163+E172</f>
        <v>3</v>
      </c>
      <c r="F153" s="16">
        <f>+F177+F182+F163+F172</f>
        <v>7</v>
      </c>
    </row>
    <row r="154" spans="1:8" ht="18" customHeight="1" x14ac:dyDescent="0.2">
      <c r="A154" s="50" t="s">
        <v>11</v>
      </c>
      <c r="B154" s="15">
        <f>SUM(C154:F154)</f>
        <v>15</v>
      </c>
      <c r="C154" s="16">
        <f>+C164+C173</f>
        <v>14</v>
      </c>
      <c r="D154" s="16">
        <f t="shared" ref="D154:F154" si="36">+D164+D173</f>
        <v>1</v>
      </c>
      <c r="E154" s="16">
        <f t="shared" si="36"/>
        <v>0</v>
      </c>
      <c r="F154" s="16">
        <f t="shared" si="36"/>
        <v>0</v>
      </c>
    </row>
    <row r="155" spans="1:8" ht="18" customHeight="1" x14ac:dyDescent="0.2">
      <c r="A155" s="17" t="s">
        <v>35</v>
      </c>
      <c r="B155" s="18">
        <f>SUM(B156:B159)</f>
        <v>8</v>
      </c>
      <c r="C155" s="18">
        <f>SUM(C156:C159)</f>
        <v>6</v>
      </c>
      <c r="D155" s="18">
        <f>SUM(D156:D159)</f>
        <v>2</v>
      </c>
      <c r="E155" s="18">
        <f>SUM(E156:E159)</f>
        <v>0</v>
      </c>
      <c r="F155" s="19">
        <f>SUM(F156:F159)</f>
        <v>0</v>
      </c>
    </row>
    <row r="156" spans="1:8" s="6" customFormat="1" ht="18" customHeight="1" x14ac:dyDescent="0.2">
      <c r="A156" s="50" t="s">
        <v>12</v>
      </c>
      <c r="B156" s="15">
        <f t="shared" ref="B156:B159" si="37">SUM(C156:F156)</f>
        <v>3</v>
      </c>
      <c r="C156" s="15">
        <f>+C179+C184+C166</f>
        <v>2</v>
      </c>
      <c r="D156" s="15">
        <f>+D179+D184+D166</f>
        <v>1</v>
      </c>
      <c r="E156" s="15">
        <f>+E179+E184+E166</f>
        <v>0</v>
      </c>
      <c r="F156" s="16">
        <f>+F179+F184+F166</f>
        <v>0</v>
      </c>
      <c r="G156" s="5"/>
    </row>
    <row r="157" spans="1:8" ht="18" customHeight="1" x14ac:dyDescent="0.2">
      <c r="A157" s="50" t="s">
        <v>14</v>
      </c>
      <c r="B157" s="15">
        <f>SUM(C157:F157)</f>
        <v>2</v>
      </c>
      <c r="C157" s="15">
        <f t="shared" ref="C157:F158" si="38">+C167</f>
        <v>2</v>
      </c>
      <c r="D157" s="15">
        <f t="shared" si="38"/>
        <v>0</v>
      </c>
      <c r="E157" s="15">
        <f t="shared" si="38"/>
        <v>0</v>
      </c>
      <c r="F157" s="16">
        <f t="shared" si="38"/>
        <v>0</v>
      </c>
      <c r="H157" s="4"/>
    </row>
    <row r="158" spans="1:8" ht="18" customHeight="1" x14ac:dyDescent="0.2">
      <c r="A158" s="50" t="s">
        <v>16</v>
      </c>
      <c r="B158" s="15">
        <f t="shared" si="37"/>
        <v>1</v>
      </c>
      <c r="C158" s="15">
        <f t="shared" si="38"/>
        <v>0</v>
      </c>
      <c r="D158" s="15">
        <f t="shared" si="38"/>
        <v>1</v>
      </c>
      <c r="E158" s="15">
        <f t="shared" si="38"/>
        <v>0</v>
      </c>
      <c r="F158" s="16">
        <f t="shared" si="38"/>
        <v>0</v>
      </c>
      <c r="H158" s="4"/>
    </row>
    <row r="159" spans="1:8" ht="18" customHeight="1" x14ac:dyDescent="0.2">
      <c r="A159" s="50" t="s">
        <v>18</v>
      </c>
      <c r="B159" s="15">
        <f t="shared" si="37"/>
        <v>2</v>
      </c>
      <c r="C159" s="15">
        <f>+C169</f>
        <v>2</v>
      </c>
      <c r="D159" s="15">
        <f t="shared" ref="D159:F159" si="39">+D169</f>
        <v>0</v>
      </c>
      <c r="E159" s="15">
        <f t="shared" si="39"/>
        <v>0</v>
      </c>
      <c r="F159" s="16">
        <f t="shared" si="39"/>
        <v>0</v>
      </c>
      <c r="H159" s="4"/>
    </row>
    <row r="160" spans="1:8" ht="18" customHeight="1" x14ac:dyDescent="0.2">
      <c r="A160" s="33" t="s">
        <v>22</v>
      </c>
      <c r="B160" s="15">
        <f>B161+B170</f>
        <v>61</v>
      </c>
      <c r="C160" s="15">
        <f t="shared" ref="C160:F160" si="40">C161+C170</f>
        <v>43</v>
      </c>
      <c r="D160" s="15">
        <f t="shared" si="40"/>
        <v>8</v>
      </c>
      <c r="E160" s="15">
        <f t="shared" si="40"/>
        <v>3</v>
      </c>
      <c r="F160" s="16">
        <f t="shared" si="40"/>
        <v>7</v>
      </c>
      <c r="H160" s="4"/>
    </row>
    <row r="161" spans="1:7" s="9" customFormat="1" ht="18" customHeight="1" x14ac:dyDescent="0.2">
      <c r="A161" s="21" t="s">
        <v>22</v>
      </c>
      <c r="B161" s="34">
        <f t="shared" ref="B161:B164" si="41">SUM(C161:F161)</f>
        <v>56</v>
      </c>
      <c r="C161" s="34">
        <f>SUM(C162+C165)</f>
        <v>40</v>
      </c>
      <c r="D161" s="34">
        <f>SUM(D162+D165)</f>
        <v>7</v>
      </c>
      <c r="E161" s="34">
        <f>SUM(E162+E165)</f>
        <v>2</v>
      </c>
      <c r="F161" s="35">
        <f>SUM(F162+F165)</f>
        <v>7</v>
      </c>
      <c r="G161" s="7"/>
    </row>
    <row r="162" spans="1:7" s="9" customFormat="1" ht="18" customHeight="1" x14ac:dyDescent="0.2">
      <c r="A162" s="52" t="s">
        <v>8</v>
      </c>
      <c r="B162" s="36">
        <f t="shared" si="41"/>
        <v>50</v>
      </c>
      <c r="C162" s="36">
        <f>SUM(C163:C164)</f>
        <v>36</v>
      </c>
      <c r="D162" s="36">
        <f>SUM(D163:D164)</f>
        <v>5</v>
      </c>
      <c r="E162" s="36">
        <f>SUM(E163:E164)</f>
        <v>2</v>
      </c>
      <c r="F162" s="37">
        <f>SUM(F163:F164)</f>
        <v>7</v>
      </c>
      <c r="G162" s="7"/>
    </row>
    <row r="163" spans="1:7" s="9" customFormat="1" ht="15" customHeight="1" x14ac:dyDescent="0.2">
      <c r="A163" s="50" t="s">
        <v>9</v>
      </c>
      <c r="B163" s="38">
        <f t="shared" si="41"/>
        <v>36</v>
      </c>
      <c r="C163" s="38">
        <v>23</v>
      </c>
      <c r="D163" s="38">
        <v>4</v>
      </c>
      <c r="E163" s="38">
        <v>2</v>
      </c>
      <c r="F163" s="39">
        <v>7</v>
      </c>
      <c r="G163" s="7"/>
    </row>
    <row r="164" spans="1:7" s="9" customFormat="1" ht="15" customHeight="1" x14ac:dyDescent="0.2">
      <c r="A164" s="50" t="s">
        <v>11</v>
      </c>
      <c r="B164" s="38">
        <f t="shared" si="41"/>
        <v>14</v>
      </c>
      <c r="C164" s="38">
        <v>13</v>
      </c>
      <c r="D164" s="38">
        <v>1</v>
      </c>
      <c r="E164" s="38">
        <v>0</v>
      </c>
      <c r="F164" s="39">
        <v>0</v>
      </c>
      <c r="G164" s="7"/>
    </row>
    <row r="165" spans="1:7" s="9" customFormat="1" ht="18" customHeight="1" x14ac:dyDescent="0.2">
      <c r="A165" s="52" t="s">
        <v>35</v>
      </c>
      <c r="B165" s="36">
        <f>SUM(B166:B169)</f>
        <v>6</v>
      </c>
      <c r="C165" s="36">
        <f>SUM(C166:C169)</f>
        <v>4</v>
      </c>
      <c r="D165" s="36">
        <f>SUM(D166:D169)</f>
        <v>2</v>
      </c>
      <c r="E165" s="36">
        <f>SUM(E166:E169)</f>
        <v>0</v>
      </c>
      <c r="F165" s="37">
        <f>SUM(F166:F169)</f>
        <v>0</v>
      </c>
      <c r="G165" s="7"/>
    </row>
    <row r="166" spans="1:7" s="9" customFormat="1" ht="20.100000000000001" customHeight="1" x14ac:dyDescent="0.2">
      <c r="A166" s="50" t="s">
        <v>12</v>
      </c>
      <c r="B166" s="38">
        <f t="shared" ref="B166:B173" si="42">SUM(C166:F166)</f>
        <v>1</v>
      </c>
      <c r="C166" s="38">
        <v>0</v>
      </c>
      <c r="D166" s="38">
        <v>1</v>
      </c>
      <c r="E166" s="38">
        <v>0</v>
      </c>
      <c r="F166" s="39">
        <v>0</v>
      </c>
      <c r="G166" s="7"/>
    </row>
    <row r="167" spans="1:7" s="9" customFormat="1" ht="20.100000000000001" customHeight="1" x14ac:dyDescent="0.2">
      <c r="A167" s="50" t="s">
        <v>14</v>
      </c>
      <c r="B167" s="38">
        <f t="shared" si="42"/>
        <v>2</v>
      </c>
      <c r="C167" s="38">
        <v>2</v>
      </c>
      <c r="D167" s="38">
        <v>0</v>
      </c>
      <c r="E167" s="38">
        <v>0</v>
      </c>
      <c r="F167" s="39">
        <v>0</v>
      </c>
      <c r="G167" s="7"/>
    </row>
    <row r="168" spans="1:7" s="9" customFormat="1" ht="20.100000000000001" customHeight="1" x14ac:dyDescent="0.2">
      <c r="A168" s="50" t="s">
        <v>16</v>
      </c>
      <c r="B168" s="38">
        <f t="shared" si="42"/>
        <v>1</v>
      </c>
      <c r="C168" s="38">
        <v>0</v>
      </c>
      <c r="D168" s="38">
        <v>1</v>
      </c>
      <c r="E168" s="38">
        <v>0</v>
      </c>
      <c r="F168" s="39">
        <v>0</v>
      </c>
      <c r="G168" s="7"/>
    </row>
    <row r="169" spans="1:7" s="9" customFormat="1" ht="20.100000000000001" customHeight="1" x14ac:dyDescent="0.2">
      <c r="A169" s="51" t="s">
        <v>18</v>
      </c>
      <c r="B169" s="38">
        <f t="shared" si="42"/>
        <v>2</v>
      </c>
      <c r="C169" s="38">
        <v>2</v>
      </c>
      <c r="D169" s="38">
        <v>0</v>
      </c>
      <c r="E169" s="38">
        <v>0</v>
      </c>
      <c r="F169" s="39">
        <v>0</v>
      </c>
      <c r="G169" s="7"/>
    </row>
    <row r="170" spans="1:7" s="9" customFormat="1" ht="18" customHeight="1" x14ac:dyDescent="0.2">
      <c r="A170" s="21" t="s">
        <v>23</v>
      </c>
      <c r="B170" s="34">
        <f t="shared" si="42"/>
        <v>5</v>
      </c>
      <c r="C170" s="34">
        <f>SUM(C171)</f>
        <v>3</v>
      </c>
      <c r="D170" s="34">
        <f>SUM(D171)</f>
        <v>1</v>
      </c>
      <c r="E170" s="34">
        <f>SUM(E171)</f>
        <v>1</v>
      </c>
      <c r="F170" s="35">
        <f>SUM(F171)</f>
        <v>0</v>
      </c>
      <c r="G170" s="7"/>
    </row>
    <row r="171" spans="1:7" s="9" customFormat="1" ht="18" customHeight="1" x14ac:dyDescent="0.2">
      <c r="A171" s="52" t="s">
        <v>8</v>
      </c>
      <c r="B171" s="36">
        <f t="shared" si="42"/>
        <v>5</v>
      </c>
      <c r="C171" s="36">
        <f>SUM(C172:C173)</f>
        <v>3</v>
      </c>
      <c r="D171" s="36">
        <f>SUM(D172:D173)</f>
        <v>1</v>
      </c>
      <c r="E171" s="36">
        <f>SUM(E172:E173)</f>
        <v>1</v>
      </c>
      <c r="F171" s="37">
        <f>SUM(F172:F173)</f>
        <v>0</v>
      </c>
      <c r="G171" s="7"/>
    </row>
    <row r="172" spans="1:7" s="9" customFormat="1" ht="26.25" customHeight="1" x14ac:dyDescent="0.2">
      <c r="A172" s="50" t="s">
        <v>9</v>
      </c>
      <c r="B172" s="38">
        <f t="shared" si="42"/>
        <v>4</v>
      </c>
      <c r="C172" s="38">
        <v>2</v>
      </c>
      <c r="D172" s="38">
        <v>1</v>
      </c>
      <c r="E172" s="38">
        <v>1</v>
      </c>
      <c r="F172" s="39">
        <v>0</v>
      </c>
      <c r="G172" s="7"/>
    </row>
    <row r="173" spans="1:7" s="9" customFormat="1" ht="26.25" customHeight="1" x14ac:dyDescent="0.2">
      <c r="A173" s="50" t="s">
        <v>11</v>
      </c>
      <c r="B173" s="38">
        <f t="shared" si="42"/>
        <v>1</v>
      </c>
      <c r="C173" s="38">
        <v>1</v>
      </c>
      <c r="D173" s="38">
        <v>0</v>
      </c>
      <c r="E173" s="38">
        <v>0</v>
      </c>
      <c r="F173" s="39">
        <v>0</v>
      </c>
      <c r="G173" s="7"/>
    </row>
    <row r="174" spans="1:7" s="9" customFormat="1" ht="18" customHeight="1" x14ac:dyDescent="0.2">
      <c r="A174" s="33" t="s">
        <v>39</v>
      </c>
      <c r="B174" s="38">
        <f>B175+B180</f>
        <v>102</v>
      </c>
      <c r="C174" s="38">
        <f t="shared" ref="C174:F174" si="43">C175+C180</f>
        <v>102</v>
      </c>
      <c r="D174" s="38">
        <f t="shared" si="43"/>
        <v>0</v>
      </c>
      <c r="E174" s="38">
        <f t="shared" si="43"/>
        <v>0</v>
      </c>
      <c r="F174" s="39">
        <f t="shared" si="43"/>
        <v>0</v>
      </c>
      <c r="G174" s="7"/>
    </row>
    <row r="175" spans="1:7" s="9" customFormat="1" ht="18" customHeight="1" x14ac:dyDescent="0.2">
      <c r="A175" s="21" t="s">
        <v>19</v>
      </c>
      <c r="B175" s="34">
        <f>SUM(C175:F175)</f>
        <v>64</v>
      </c>
      <c r="C175" s="34">
        <f>SUM(C176+C178)</f>
        <v>64</v>
      </c>
      <c r="D175" s="34">
        <f>SUM(D176+D178)</f>
        <v>0</v>
      </c>
      <c r="E175" s="34">
        <f>SUM(E176+E178)</f>
        <v>0</v>
      </c>
      <c r="F175" s="35">
        <f>SUM(F176+F178)</f>
        <v>0</v>
      </c>
      <c r="G175" s="7"/>
    </row>
    <row r="176" spans="1:7" s="9" customFormat="1" ht="18" customHeight="1" x14ac:dyDescent="0.2">
      <c r="A176" s="17" t="s">
        <v>8</v>
      </c>
      <c r="B176" s="36">
        <f>SUM(C176:F176)</f>
        <v>63</v>
      </c>
      <c r="C176" s="38">
        <f>SUM(C177:C177)</f>
        <v>63</v>
      </c>
      <c r="D176" s="36">
        <f>SUM(D177:D177)</f>
        <v>0</v>
      </c>
      <c r="E176" s="36">
        <f>SUM(E177:E177)</f>
        <v>0</v>
      </c>
      <c r="F176" s="37">
        <f>SUM(F177:F177)</f>
        <v>0</v>
      </c>
      <c r="G176" s="7"/>
    </row>
    <row r="177" spans="1:7" s="9" customFormat="1" ht="21.75" customHeight="1" x14ac:dyDescent="0.2">
      <c r="A177" s="50" t="s">
        <v>9</v>
      </c>
      <c r="B177" s="38">
        <f>SUM(C177:F177)</f>
        <v>63</v>
      </c>
      <c r="C177" s="38">
        <v>63</v>
      </c>
      <c r="D177" s="38">
        <v>0</v>
      </c>
      <c r="E177" s="38">
        <v>0</v>
      </c>
      <c r="F177" s="39">
        <v>0</v>
      </c>
      <c r="G177" s="7"/>
    </row>
    <row r="178" spans="1:7" s="9" customFormat="1" ht="18" customHeight="1" x14ac:dyDescent="0.2">
      <c r="A178" s="17" t="s">
        <v>35</v>
      </c>
      <c r="B178" s="36">
        <f>SUM(B179:B179)</f>
        <v>1</v>
      </c>
      <c r="C178" s="36">
        <f t="shared" ref="C178:F178" si="44">SUM(C179:C179)</f>
        <v>1</v>
      </c>
      <c r="D178" s="36">
        <f t="shared" si="44"/>
        <v>0</v>
      </c>
      <c r="E178" s="36">
        <f t="shared" si="44"/>
        <v>0</v>
      </c>
      <c r="F178" s="37">
        <f t="shared" si="44"/>
        <v>0</v>
      </c>
      <c r="G178" s="7"/>
    </row>
    <row r="179" spans="1:7" s="9" customFormat="1" ht="18" customHeight="1" x14ac:dyDescent="0.2">
      <c r="A179" s="50" t="s">
        <v>12</v>
      </c>
      <c r="B179" s="38">
        <f>SUM(C179:F179)</f>
        <v>1</v>
      </c>
      <c r="C179" s="38">
        <v>1</v>
      </c>
      <c r="D179" s="38">
        <v>0</v>
      </c>
      <c r="E179" s="38">
        <v>0</v>
      </c>
      <c r="F179" s="39">
        <v>0</v>
      </c>
      <c r="G179" s="7"/>
    </row>
    <row r="180" spans="1:7" s="9" customFormat="1" ht="18" customHeight="1" x14ac:dyDescent="0.2">
      <c r="A180" s="21" t="s">
        <v>21</v>
      </c>
      <c r="B180" s="34">
        <f>SUM(C180:F180)</f>
        <v>38</v>
      </c>
      <c r="C180" s="34">
        <f>SUM(C181+C183)</f>
        <v>38</v>
      </c>
      <c r="D180" s="34">
        <f>SUM(D181+D183)</f>
        <v>0</v>
      </c>
      <c r="E180" s="34">
        <f>SUM(E181+E183)</f>
        <v>0</v>
      </c>
      <c r="F180" s="35">
        <f>SUM(F181+F183)</f>
        <v>0</v>
      </c>
      <c r="G180" s="7"/>
    </row>
    <row r="181" spans="1:7" s="9" customFormat="1" ht="18" customHeight="1" x14ac:dyDescent="0.2">
      <c r="A181" s="17" t="s">
        <v>8</v>
      </c>
      <c r="B181" s="36">
        <f>SUM(C181:F181)</f>
        <v>37</v>
      </c>
      <c r="C181" s="36">
        <f>SUM(C182:C182)</f>
        <v>37</v>
      </c>
      <c r="D181" s="36">
        <f>SUM(D182:D182)</f>
        <v>0</v>
      </c>
      <c r="E181" s="36">
        <f>SUM(E182:E182)</f>
        <v>0</v>
      </c>
      <c r="F181" s="37">
        <f>SUM(F182:F182)</f>
        <v>0</v>
      </c>
      <c r="G181" s="7"/>
    </row>
    <row r="182" spans="1:7" s="9" customFormat="1" ht="18" customHeight="1" x14ac:dyDescent="0.2">
      <c r="A182" s="50" t="s">
        <v>9</v>
      </c>
      <c r="B182" s="38">
        <f>SUM(C182:F182)</f>
        <v>37</v>
      </c>
      <c r="C182" s="38">
        <v>37</v>
      </c>
      <c r="D182" s="38">
        <v>0</v>
      </c>
      <c r="E182" s="38">
        <v>0</v>
      </c>
      <c r="F182" s="39">
        <v>0</v>
      </c>
      <c r="G182" s="7"/>
    </row>
    <row r="183" spans="1:7" s="9" customFormat="1" ht="18" customHeight="1" x14ac:dyDescent="0.2">
      <c r="A183" s="17" t="s">
        <v>35</v>
      </c>
      <c r="B183" s="36">
        <f>SUM(B184:B184)</f>
        <v>1</v>
      </c>
      <c r="C183" s="36">
        <f>SUM(C184:C184)</f>
        <v>1</v>
      </c>
      <c r="D183" s="36">
        <f>SUM(D184:D184)</f>
        <v>0</v>
      </c>
      <c r="E183" s="36">
        <f>SUM(E184:E184)</f>
        <v>0</v>
      </c>
      <c r="F183" s="37">
        <f>SUM(F184:F184)</f>
        <v>0</v>
      </c>
      <c r="G183" s="7"/>
    </row>
    <row r="184" spans="1:7" s="9" customFormat="1" ht="18" customHeight="1" x14ac:dyDescent="0.2">
      <c r="A184" s="50" t="s">
        <v>12</v>
      </c>
      <c r="B184" s="38">
        <f>SUM(C184:F184)</f>
        <v>1</v>
      </c>
      <c r="C184" s="38">
        <v>1</v>
      </c>
      <c r="D184" s="38">
        <v>0</v>
      </c>
      <c r="E184" s="38">
        <v>0</v>
      </c>
      <c r="F184" s="39">
        <v>0</v>
      </c>
      <c r="G184" s="7"/>
    </row>
    <row r="185" spans="1:7" ht="18" customHeight="1" x14ac:dyDescent="0.25">
      <c r="A185" s="28"/>
      <c r="B185" s="29"/>
      <c r="C185" s="30"/>
      <c r="D185" s="40" t="s">
        <v>34</v>
      </c>
      <c r="E185" s="30"/>
      <c r="F185" s="30"/>
    </row>
    <row r="186" spans="1:7" ht="18" customHeight="1" x14ac:dyDescent="0.2">
      <c r="A186" s="14" t="s">
        <v>7</v>
      </c>
      <c r="B186" s="15">
        <f>SUM(C186:F186)</f>
        <v>882</v>
      </c>
      <c r="C186" s="15">
        <f>SUM(C187+C191)</f>
        <v>727</v>
      </c>
      <c r="D186" s="15">
        <f>SUM(D187+D191)</f>
        <v>151</v>
      </c>
      <c r="E186" s="15">
        <f>SUM(E187+E191)</f>
        <v>3</v>
      </c>
      <c r="F186" s="16">
        <f>SUM(F187+F191)</f>
        <v>1</v>
      </c>
    </row>
    <row r="187" spans="1:7" ht="18" customHeight="1" x14ac:dyDescent="0.2">
      <c r="A187" s="52" t="s">
        <v>8</v>
      </c>
      <c r="B187" s="15">
        <f>SUM(B188:B190)</f>
        <v>864</v>
      </c>
      <c r="C187" s="15">
        <f>SUM(C188:C190)</f>
        <v>713</v>
      </c>
      <c r="D187" s="15">
        <f>SUM(D188:D190)</f>
        <v>148</v>
      </c>
      <c r="E187" s="15">
        <f>SUM(E188:E190)</f>
        <v>3</v>
      </c>
      <c r="F187" s="16">
        <f>SUM(F188:F190)</f>
        <v>0</v>
      </c>
    </row>
    <row r="188" spans="1:7" ht="18" customHeight="1" x14ac:dyDescent="0.2">
      <c r="A188" s="50" t="s">
        <v>9</v>
      </c>
      <c r="B188" s="15">
        <f>SUM(C188:F188)</f>
        <v>778</v>
      </c>
      <c r="C188" s="16">
        <f>+C226+C201+C234+C210+C219</f>
        <v>659</v>
      </c>
      <c r="D188" s="16">
        <f>+D226+D201+D234+D210+D219</f>
        <v>116</v>
      </c>
      <c r="E188" s="16">
        <f>+E226+E201+E234+E210+E219</f>
        <v>3</v>
      </c>
      <c r="F188" s="16">
        <f>+F226+F201+F234+F210+F219</f>
        <v>0</v>
      </c>
    </row>
    <row r="189" spans="1:7" ht="18" customHeight="1" x14ac:dyDescent="0.2">
      <c r="A189" s="50" t="s">
        <v>10</v>
      </c>
      <c r="B189" s="15">
        <f>SUM(C189:F189)</f>
        <v>40</v>
      </c>
      <c r="C189" s="16">
        <f>+C227+C211</f>
        <v>20</v>
      </c>
      <c r="D189" s="16">
        <f>+D227+D211</f>
        <v>20</v>
      </c>
      <c r="E189" s="16">
        <f>+E227+E211</f>
        <v>0</v>
      </c>
      <c r="F189" s="16">
        <f>+F227+F211</f>
        <v>0</v>
      </c>
    </row>
    <row r="190" spans="1:7" ht="18" customHeight="1" x14ac:dyDescent="0.2">
      <c r="A190" s="50" t="s">
        <v>11</v>
      </c>
      <c r="B190" s="15">
        <f>SUM(C190:F190)</f>
        <v>46</v>
      </c>
      <c r="C190" s="16">
        <f>+C228+C202+C212</f>
        <v>34</v>
      </c>
      <c r="D190" s="16">
        <f>+D228+D202+D212</f>
        <v>12</v>
      </c>
      <c r="E190" s="16">
        <f>+E228+E202+E212</f>
        <v>0</v>
      </c>
      <c r="F190" s="16">
        <f>+F228+F202+F212</f>
        <v>0</v>
      </c>
    </row>
    <row r="191" spans="1:7" ht="18" customHeight="1" x14ac:dyDescent="0.2">
      <c r="A191" s="52" t="s">
        <v>35</v>
      </c>
      <c r="B191" s="15">
        <f>SUM(B192:B197)</f>
        <v>18</v>
      </c>
      <c r="C191" s="15">
        <f>SUM(C192:C197)</f>
        <v>14</v>
      </c>
      <c r="D191" s="15">
        <f>SUM(D192:D197)</f>
        <v>3</v>
      </c>
      <c r="E191" s="15">
        <f>SUM(E192:E197)</f>
        <v>0</v>
      </c>
      <c r="F191" s="16">
        <f>SUM(F192:F197)</f>
        <v>1</v>
      </c>
    </row>
    <row r="192" spans="1:7" s="6" customFormat="1" ht="18" customHeight="1" x14ac:dyDescent="0.2">
      <c r="A192" s="50" t="s">
        <v>12</v>
      </c>
      <c r="B192" s="15">
        <f t="shared" ref="B192:B197" si="45">SUM(C192:F192)</f>
        <v>10</v>
      </c>
      <c r="C192" s="15">
        <f>+C204+C214+C221</f>
        <v>7</v>
      </c>
      <c r="D192" s="15">
        <f>+D204+D214+D221</f>
        <v>3</v>
      </c>
      <c r="E192" s="15">
        <f>+E204+E214+E221</f>
        <v>0</v>
      </c>
      <c r="F192" s="16">
        <f>+F204+F214+F221</f>
        <v>0</v>
      </c>
      <c r="G192" s="5"/>
    </row>
    <row r="193" spans="1:12" ht="18" customHeight="1" x14ac:dyDescent="0.2">
      <c r="A193" s="50" t="s">
        <v>13</v>
      </c>
      <c r="B193" s="15">
        <f t="shared" si="45"/>
        <v>1</v>
      </c>
      <c r="C193" s="15">
        <f>+C215</f>
        <v>1</v>
      </c>
      <c r="D193" s="15">
        <f>+D215</f>
        <v>0</v>
      </c>
      <c r="E193" s="15">
        <f>+E215</f>
        <v>0</v>
      </c>
      <c r="F193" s="16">
        <f>+F215</f>
        <v>0</v>
      </c>
      <c r="H193" s="4"/>
      <c r="I193" s="4"/>
      <c r="J193" s="4"/>
      <c r="K193" s="4"/>
      <c r="L193" s="4"/>
    </row>
    <row r="194" spans="1:12" ht="18" customHeight="1" x14ac:dyDescent="0.2">
      <c r="A194" s="50" t="s">
        <v>14</v>
      </c>
      <c r="B194" s="15">
        <f t="shared" si="45"/>
        <v>3</v>
      </c>
      <c r="C194" s="15">
        <f>+C230+C205</f>
        <v>3</v>
      </c>
      <c r="D194" s="15">
        <f>+D230+D205</f>
        <v>0</v>
      </c>
      <c r="E194" s="15">
        <f>+E230+E205</f>
        <v>0</v>
      </c>
      <c r="F194" s="16">
        <f>+F230+F205</f>
        <v>0</v>
      </c>
      <c r="H194" s="4"/>
    </row>
    <row r="195" spans="1:12" ht="18" customHeight="1" x14ac:dyDescent="0.2">
      <c r="A195" s="50" t="s">
        <v>15</v>
      </c>
      <c r="B195" s="15">
        <f>SUM(C195:F195)</f>
        <v>1</v>
      </c>
      <c r="C195" s="15">
        <f>+C222</f>
        <v>0</v>
      </c>
      <c r="D195" s="15">
        <f>+D222</f>
        <v>0</v>
      </c>
      <c r="E195" s="15">
        <f>+E222</f>
        <v>0</v>
      </c>
      <c r="F195" s="16">
        <f>+F222</f>
        <v>1</v>
      </c>
      <c r="H195" s="4"/>
    </row>
    <row r="196" spans="1:12" ht="18" customHeight="1" x14ac:dyDescent="0.2">
      <c r="A196" s="50" t="s">
        <v>16</v>
      </c>
      <c r="B196" s="15">
        <f t="shared" si="45"/>
        <v>2</v>
      </c>
      <c r="C196" s="15">
        <f>+C216+C206</f>
        <v>2</v>
      </c>
      <c r="D196" s="15">
        <f>+D216+D206</f>
        <v>0</v>
      </c>
      <c r="E196" s="15">
        <f>+E216+E206</f>
        <v>0</v>
      </c>
      <c r="F196" s="16">
        <f>+F216+F206</f>
        <v>0</v>
      </c>
      <c r="H196" s="4"/>
    </row>
    <row r="197" spans="1:12" ht="18" customHeight="1" x14ac:dyDescent="0.2">
      <c r="A197" s="50" t="s">
        <v>17</v>
      </c>
      <c r="B197" s="15">
        <f t="shared" si="45"/>
        <v>1</v>
      </c>
      <c r="C197" s="15">
        <f>+C231</f>
        <v>1</v>
      </c>
      <c r="D197" s="15">
        <f t="shared" ref="D197:F197" si="46">+D231</f>
        <v>0</v>
      </c>
      <c r="E197" s="15">
        <f t="shared" si="46"/>
        <v>0</v>
      </c>
      <c r="F197" s="16">
        <f t="shared" si="46"/>
        <v>0</v>
      </c>
      <c r="H197" s="4"/>
    </row>
    <row r="198" spans="1:12" ht="18" customHeight="1" x14ac:dyDescent="0.2">
      <c r="A198" s="33" t="s">
        <v>25</v>
      </c>
      <c r="B198" s="15">
        <f>B199</f>
        <v>28</v>
      </c>
      <c r="C198" s="15">
        <f t="shared" ref="C198:F198" si="47">C199</f>
        <v>28</v>
      </c>
      <c r="D198" s="15">
        <f t="shared" si="47"/>
        <v>0</v>
      </c>
      <c r="E198" s="15">
        <f t="shared" si="47"/>
        <v>0</v>
      </c>
      <c r="F198" s="16">
        <f t="shared" si="47"/>
        <v>0</v>
      </c>
      <c r="H198" s="4"/>
    </row>
    <row r="199" spans="1:12" s="9" customFormat="1" ht="18" customHeight="1" x14ac:dyDescent="0.2">
      <c r="A199" s="21" t="s">
        <v>25</v>
      </c>
      <c r="B199" s="34">
        <f>SUM(C199:F199)</f>
        <v>28</v>
      </c>
      <c r="C199" s="34">
        <f>SUM(C200+C203)</f>
        <v>28</v>
      </c>
      <c r="D199" s="34">
        <f>SUM(D200+D203)</f>
        <v>0</v>
      </c>
      <c r="E199" s="34">
        <f>SUM(E200+E203)</f>
        <v>0</v>
      </c>
      <c r="F199" s="35">
        <f>SUM(F200+F203)</f>
        <v>0</v>
      </c>
      <c r="G199" s="7"/>
    </row>
    <row r="200" spans="1:12" s="9" customFormat="1" ht="18" customHeight="1" x14ac:dyDescent="0.2">
      <c r="A200" s="17" t="s">
        <v>8</v>
      </c>
      <c r="B200" s="36">
        <f>SUM(C200:F200)</f>
        <v>25</v>
      </c>
      <c r="C200" s="36">
        <f>SUM(C201:C202)</f>
        <v>25</v>
      </c>
      <c r="D200" s="36">
        <f>SUM(D201:D202)</f>
        <v>0</v>
      </c>
      <c r="E200" s="36">
        <f>SUM(E201:E202)</f>
        <v>0</v>
      </c>
      <c r="F200" s="37">
        <f>SUM(F201:F202)</f>
        <v>0</v>
      </c>
      <c r="G200" s="7"/>
    </row>
    <row r="201" spans="1:12" s="9" customFormat="1" ht="18" customHeight="1" x14ac:dyDescent="0.2">
      <c r="A201" s="50" t="s">
        <v>9</v>
      </c>
      <c r="B201" s="38">
        <f>SUM(C201:F201)</f>
        <v>16</v>
      </c>
      <c r="C201" s="38">
        <v>16</v>
      </c>
      <c r="D201" s="38">
        <v>0</v>
      </c>
      <c r="E201" s="38">
        <v>0</v>
      </c>
      <c r="F201" s="39">
        <v>0</v>
      </c>
      <c r="G201" s="7"/>
    </row>
    <row r="202" spans="1:12" s="9" customFormat="1" ht="18" customHeight="1" x14ac:dyDescent="0.2">
      <c r="A202" s="50" t="s">
        <v>11</v>
      </c>
      <c r="B202" s="38">
        <f>SUM(C202:F202)</f>
        <v>9</v>
      </c>
      <c r="C202" s="38">
        <v>9</v>
      </c>
      <c r="D202" s="38">
        <v>0</v>
      </c>
      <c r="E202" s="38">
        <v>0</v>
      </c>
      <c r="F202" s="39">
        <v>0</v>
      </c>
      <c r="G202" s="7"/>
    </row>
    <row r="203" spans="1:12" s="9" customFormat="1" ht="18" customHeight="1" x14ac:dyDescent="0.2">
      <c r="A203" s="27" t="s">
        <v>35</v>
      </c>
      <c r="B203" s="36">
        <f>SUM(B204:B206)</f>
        <v>3</v>
      </c>
      <c r="C203" s="36">
        <f>SUM(C204:C206)</f>
        <v>3</v>
      </c>
      <c r="D203" s="36">
        <f>SUM(D204:D206)</f>
        <v>0</v>
      </c>
      <c r="E203" s="36">
        <f>SUM(E204:E206)</f>
        <v>0</v>
      </c>
      <c r="F203" s="37">
        <f>SUM(F204:F206)</f>
        <v>0</v>
      </c>
      <c r="G203" s="7"/>
    </row>
    <row r="204" spans="1:12" s="9" customFormat="1" ht="18" customHeight="1" x14ac:dyDescent="0.2">
      <c r="A204" s="50" t="s">
        <v>12</v>
      </c>
      <c r="B204" s="38">
        <f>SUM(C204:F204)</f>
        <v>1</v>
      </c>
      <c r="C204" s="38">
        <v>1</v>
      </c>
      <c r="D204" s="38">
        <v>0</v>
      </c>
      <c r="E204" s="38">
        <v>0</v>
      </c>
      <c r="F204" s="39">
        <v>0</v>
      </c>
      <c r="G204" s="7"/>
    </row>
    <row r="205" spans="1:12" s="9" customFormat="1" ht="18" customHeight="1" x14ac:dyDescent="0.2">
      <c r="A205" s="50" t="s">
        <v>14</v>
      </c>
      <c r="B205" s="38">
        <f>SUM(C205:F205)</f>
        <v>1</v>
      </c>
      <c r="C205" s="38">
        <v>1</v>
      </c>
      <c r="D205" s="38">
        <v>0</v>
      </c>
      <c r="E205" s="38">
        <v>0</v>
      </c>
      <c r="F205" s="39">
        <v>0</v>
      </c>
      <c r="G205" s="7"/>
    </row>
    <row r="206" spans="1:12" s="9" customFormat="1" ht="18" customHeight="1" x14ac:dyDescent="0.2">
      <c r="A206" s="50" t="s">
        <v>16</v>
      </c>
      <c r="B206" s="38">
        <f>SUM(C206:F206)</f>
        <v>1</v>
      </c>
      <c r="C206" s="38">
        <v>1</v>
      </c>
      <c r="D206" s="38">
        <v>0</v>
      </c>
      <c r="E206" s="38">
        <v>0</v>
      </c>
      <c r="F206" s="39">
        <v>0</v>
      </c>
      <c r="G206" s="7"/>
    </row>
    <row r="207" spans="1:12" s="9" customFormat="1" ht="18" customHeight="1" x14ac:dyDescent="0.2">
      <c r="A207" s="33" t="s">
        <v>22</v>
      </c>
      <c r="B207" s="36">
        <f>B208+B217</f>
        <v>247</v>
      </c>
      <c r="C207" s="36">
        <f t="shared" ref="C207:F207" si="48">C208+C217</f>
        <v>176</v>
      </c>
      <c r="D207" s="36">
        <f t="shared" si="48"/>
        <v>67</v>
      </c>
      <c r="E207" s="36">
        <f t="shared" si="48"/>
        <v>3</v>
      </c>
      <c r="F207" s="37">
        <f t="shared" si="48"/>
        <v>1</v>
      </c>
      <c r="G207" s="7"/>
    </row>
    <row r="208" spans="1:12" s="9" customFormat="1" ht="18" customHeight="1" x14ac:dyDescent="0.2">
      <c r="A208" s="21" t="s">
        <v>22</v>
      </c>
      <c r="B208" s="34">
        <f>SUM(C208:F208)</f>
        <v>244</v>
      </c>
      <c r="C208" s="34">
        <f>SUM(C209+C213)</f>
        <v>175</v>
      </c>
      <c r="D208" s="34">
        <f>SUM(D209+D213)</f>
        <v>66</v>
      </c>
      <c r="E208" s="34">
        <f>SUM(E209+E213)</f>
        <v>3</v>
      </c>
      <c r="F208" s="35">
        <f>SUM(F209+F213)</f>
        <v>0</v>
      </c>
      <c r="G208" s="7"/>
    </row>
    <row r="209" spans="1:7" s="9" customFormat="1" ht="18" customHeight="1" x14ac:dyDescent="0.2">
      <c r="A209" s="52" t="s">
        <v>8</v>
      </c>
      <c r="B209" s="36">
        <f>SUM(C209:F209)</f>
        <v>234</v>
      </c>
      <c r="C209" s="36">
        <f>SUM(C210:C212)</f>
        <v>168</v>
      </c>
      <c r="D209" s="36">
        <f>SUM(D210:D212)</f>
        <v>63</v>
      </c>
      <c r="E209" s="36">
        <f>SUM(E210:E212)</f>
        <v>3</v>
      </c>
      <c r="F209" s="37">
        <f>SUM(F210:F212)</f>
        <v>0</v>
      </c>
      <c r="G209" s="7"/>
    </row>
    <row r="210" spans="1:7" s="9" customFormat="1" ht="21" customHeight="1" x14ac:dyDescent="0.2">
      <c r="A210" s="50" t="s">
        <v>9</v>
      </c>
      <c r="B210" s="38">
        <f>SUM(C210:F210)</f>
        <v>160</v>
      </c>
      <c r="C210" s="38">
        <v>123</v>
      </c>
      <c r="D210" s="38">
        <v>34</v>
      </c>
      <c r="E210" s="38">
        <v>3</v>
      </c>
      <c r="F210" s="39">
        <v>0</v>
      </c>
      <c r="G210" s="7"/>
    </row>
    <row r="211" spans="1:7" s="9" customFormat="1" ht="21" customHeight="1" x14ac:dyDescent="0.2">
      <c r="A211" s="50" t="s">
        <v>10</v>
      </c>
      <c r="B211" s="38">
        <f>SUM(C211:F211)</f>
        <v>39</v>
      </c>
      <c r="C211" s="38">
        <v>20</v>
      </c>
      <c r="D211" s="38">
        <v>19</v>
      </c>
      <c r="E211" s="38">
        <v>0</v>
      </c>
      <c r="F211" s="39">
        <v>0</v>
      </c>
      <c r="G211" s="7"/>
    </row>
    <row r="212" spans="1:7" s="9" customFormat="1" ht="21" customHeight="1" x14ac:dyDescent="0.2">
      <c r="A212" s="50" t="s">
        <v>11</v>
      </c>
      <c r="B212" s="38">
        <f>SUM(C212:F212)</f>
        <v>35</v>
      </c>
      <c r="C212" s="38">
        <v>25</v>
      </c>
      <c r="D212" s="38">
        <v>10</v>
      </c>
      <c r="E212" s="38">
        <v>0</v>
      </c>
      <c r="F212" s="39">
        <v>0</v>
      </c>
      <c r="G212" s="7"/>
    </row>
    <row r="213" spans="1:7" s="9" customFormat="1" ht="18" customHeight="1" x14ac:dyDescent="0.2">
      <c r="A213" s="52" t="s">
        <v>35</v>
      </c>
      <c r="B213" s="36">
        <f>SUM(B214:B216)</f>
        <v>10</v>
      </c>
      <c r="C213" s="36">
        <f>SUM(C214:C216)</f>
        <v>7</v>
      </c>
      <c r="D213" s="36">
        <f>SUM(D214:D216)</f>
        <v>3</v>
      </c>
      <c r="E213" s="36">
        <f>SUM(E214:E216)</f>
        <v>0</v>
      </c>
      <c r="F213" s="37">
        <f>SUM(F214:F216)</f>
        <v>0</v>
      </c>
      <c r="G213" s="7"/>
    </row>
    <row r="214" spans="1:7" s="9" customFormat="1" ht="21" customHeight="1" x14ac:dyDescent="0.2">
      <c r="A214" s="50" t="s">
        <v>12</v>
      </c>
      <c r="B214" s="38">
        <f t="shared" ref="B214:B219" si="49">SUM(C214:F214)</f>
        <v>8</v>
      </c>
      <c r="C214" s="38">
        <v>5</v>
      </c>
      <c r="D214" s="38">
        <v>3</v>
      </c>
      <c r="E214" s="38">
        <v>0</v>
      </c>
      <c r="F214" s="39">
        <v>0</v>
      </c>
      <c r="G214" s="7"/>
    </row>
    <row r="215" spans="1:7" s="9" customFormat="1" ht="21" customHeight="1" x14ac:dyDescent="0.2">
      <c r="A215" s="50" t="s">
        <v>13</v>
      </c>
      <c r="B215" s="38">
        <f t="shared" si="49"/>
        <v>1</v>
      </c>
      <c r="C215" s="38">
        <v>1</v>
      </c>
      <c r="D215" s="38">
        <v>0</v>
      </c>
      <c r="E215" s="38">
        <v>0</v>
      </c>
      <c r="F215" s="39">
        <v>0</v>
      </c>
      <c r="G215" s="7"/>
    </row>
    <row r="216" spans="1:7" s="9" customFormat="1" ht="21" customHeight="1" x14ac:dyDescent="0.2">
      <c r="A216" s="50" t="s">
        <v>16</v>
      </c>
      <c r="B216" s="38">
        <f t="shared" si="49"/>
        <v>1</v>
      </c>
      <c r="C216" s="38">
        <v>1</v>
      </c>
      <c r="D216" s="38">
        <v>0</v>
      </c>
      <c r="E216" s="38">
        <v>0</v>
      </c>
      <c r="F216" s="39">
        <v>0</v>
      </c>
      <c r="G216" s="7"/>
    </row>
    <row r="217" spans="1:7" s="9" customFormat="1" ht="18" customHeight="1" x14ac:dyDescent="0.2">
      <c r="A217" s="21" t="s">
        <v>23</v>
      </c>
      <c r="B217" s="34">
        <f t="shared" si="49"/>
        <v>3</v>
      </c>
      <c r="C217" s="34">
        <f>SUM(C218+C220)</f>
        <v>1</v>
      </c>
      <c r="D217" s="34">
        <f>SUM(D218+D220)</f>
        <v>1</v>
      </c>
      <c r="E217" s="34">
        <f>SUM(E218+E220)</f>
        <v>0</v>
      </c>
      <c r="F217" s="35">
        <f>SUM(F218+F220)</f>
        <v>1</v>
      </c>
      <c r="G217" s="7"/>
    </row>
    <row r="218" spans="1:7" s="9" customFormat="1" ht="18" customHeight="1" x14ac:dyDescent="0.2">
      <c r="A218" s="52" t="s">
        <v>8</v>
      </c>
      <c r="B218" s="36">
        <f t="shared" si="49"/>
        <v>1</v>
      </c>
      <c r="C218" s="36">
        <f>SUM(C219:C219)</f>
        <v>0</v>
      </c>
      <c r="D218" s="36">
        <f>SUM(D219:D219)</f>
        <v>1</v>
      </c>
      <c r="E218" s="36">
        <f>SUM(E219:E219)</f>
        <v>0</v>
      </c>
      <c r="F218" s="37">
        <f>SUM(F219:F219)</f>
        <v>0</v>
      </c>
      <c r="G218" s="7"/>
    </row>
    <row r="219" spans="1:7" s="9" customFormat="1" ht="19.5" customHeight="1" x14ac:dyDescent="0.2">
      <c r="A219" s="50" t="s">
        <v>9</v>
      </c>
      <c r="B219" s="38">
        <f t="shared" si="49"/>
        <v>1</v>
      </c>
      <c r="C219" s="38">
        <v>0</v>
      </c>
      <c r="D219" s="38">
        <v>1</v>
      </c>
      <c r="E219" s="38">
        <v>0</v>
      </c>
      <c r="F219" s="39">
        <v>0</v>
      </c>
      <c r="G219" s="7"/>
    </row>
    <row r="220" spans="1:7" s="9" customFormat="1" ht="18" customHeight="1" x14ac:dyDescent="0.2">
      <c r="A220" s="52" t="s">
        <v>35</v>
      </c>
      <c r="B220" s="36">
        <f>SUM(B221:B222)</f>
        <v>2</v>
      </c>
      <c r="C220" s="36">
        <f>SUM(C221:C222)</f>
        <v>1</v>
      </c>
      <c r="D220" s="36">
        <f>SUM(D221:D222)</f>
        <v>0</v>
      </c>
      <c r="E220" s="36">
        <f>SUM(E221:E222)</f>
        <v>0</v>
      </c>
      <c r="F220" s="37">
        <f>SUM(F221:F222)</f>
        <v>1</v>
      </c>
      <c r="G220" s="7"/>
    </row>
    <row r="221" spans="1:7" s="9" customFormat="1" ht="18" customHeight="1" x14ac:dyDescent="0.2">
      <c r="A221" s="50" t="s">
        <v>12</v>
      </c>
      <c r="B221" s="38">
        <f>SUM(C221:F221)</f>
        <v>1</v>
      </c>
      <c r="C221" s="38">
        <v>1</v>
      </c>
      <c r="D221" s="38">
        <v>0</v>
      </c>
      <c r="E221" s="38">
        <v>0</v>
      </c>
      <c r="F221" s="39">
        <v>0</v>
      </c>
      <c r="G221" s="7"/>
    </row>
    <row r="222" spans="1:7" s="9" customFormat="1" ht="18" customHeight="1" x14ac:dyDescent="0.2">
      <c r="A222" s="50" t="s">
        <v>15</v>
      </c>
      <c r="B222" s="38">
        <f>SUM(C222:F222)</f>
        <v>1</v>
      </c>
      <c r="C222" s="38">
        <v>0</v>
      </c>
      <c r="D222" s="38">
        <v>0</v>
      </c>
      <c r="E222" s="38">
        <v>0</v>
      </c>
      <c r="F222" s="39">
        <v>1</v>
      </c>
      <c r="G222" s="7"/>
    </row>
    <row r="223" spans="1:7" s="9" customFormat="1" ht="18" customHeight="1" x14ac:dyDescent="0.2">
      <c r="A223" s="33" t="s">
        <v>39</v>
      </c>
      <c r="B223" s="36">
        <f>B224+B232</f>
        <v>607</v>
      </c>
      <c r="C223" s="36">
        <f t="shared" ref="C223:F223" si="50">C224+C232</f>
        <v>523</v>
      </c>
      <c r="D223" s="36">
        <f t="shared" si="50"/>
        <v>84</v>
      </c>
      <c r="E223" s="36">
        <f t="shared" si="50"/>
        <v>0</v>
      </c>
      <c r="F223" s="37">
        <f t="shared" si="50"/>
        <v>0</v>
      </c>
      <c r="G223" s="7"/>
    </row>
    <row r="224" spans="1:7" s="9" customFormat="1" ht="18" customHeight="1" x14ac:dyDescent="0.2">
      <c r="A224" s="21" t="s">
        <v>19</v>
      </c>
      <c r="B224" s="34">
        <f>SUM(C224:F224)</f>
        <v>61</v>
      </c>
      <c r="C224" s="34">
        <f>SUM(C225+C229)</f>
        <v>10</v>
      </c>
      <c r="D224" s="34">
        <f>SUM(D225+D229)</f>
        <v>51</v>
      </c>
      <c r="E224" s="34">
        <f>SUM(E225+E229)</f>
        <v>0</v>
      </c>
      <c r="F224" s="35">
        <f>SUM(F225+F229)</f>
        <v>0</v>
      </c>
      <c r="G224" s="7"/>
    </row>
    <row r="225" spans="1:9" s="9" customFormat="1" ht="18" customHeight="1" x14ac:dyDescent="0.2">
      <c r="A225" s="52" t="s">
        <v>8</v>
      </c>
      <c r="B225" s="36">
        <f>SUM(C225:F225)</f>
        <v>58</v>
      </c>
      <c r="C225" s="36">
        <f>SUM(C226:C228)</f>
        <v>7</v>
      </c>
      <c r="D225" s="36">
        <f>SUM(D226:D228)</f>
        <v>51</v>
      </c>
      <c r="E225" s="36">
        <f>SUM(E226:E228)</f>
        <v>0</v>
      </c>
      <c r="F225" s="37">
        <f>SUM(F226:F228)</f>
        <v>0</v>
      </c>
      <c r="G225" s="7"/>
    </row>
    <row r="226" spans="1:9" s="9" customFormat="1" ht="18" customHeight="1" x14ac:dyDescent="0.2">
      <c r="A226" s="50" t="s">
        <v>9</v>
      </c>
      <c r="B226" s="38">
        <f>SUM(C226:F226)</f>
        <v>55</v>
      </c>
      <c r="C226" s="38">
        <v>7</v>
      </c>
      <c r="D226" s="38">
        <v>48</v>
      </c>
      <c r="E226" s="38">
        <v>0</v>
      </c>
      <c r="F226" s="39">
        <v>0</v>
      </c>
      <c r="G226" s="7"/>
    </row>
    <row r="227" spans="1:9" s="9" customFormat="1" ht="18" customHeight="1" x14ac:dyDescent="0.2">
      <c r="A227" s="50" t="s">
        <v>10</v>
      </c>
      <c r="B227" s="38">
        <f>SUM(C227:F227)</f>
        <v>1</v>
      </c>
      <c r="C227" s="38">
        <v>0</v>
      </c>
      <c r="D227" s="38">
        <v>1</v>
      </c>
      <c r="E227" s="38">
        <v>0</v>
      </c>
      <c r="F227" s="39">
        <v>0</v>
      </c>
      <c r="G227" s="7"/>
    </row>
    <row r="228" spans="1:9" s="9" customFormat="1" ht="18" customHeight="1" x14ac:dyDescent="0.2">
      <c r="A228" s="50" t="s">
        <v>11</v>
      </c>
      <c r="B228" s="38">
        <f>SUM(C228:F228)</f>
        <v>2</v>
      </c>
      <c r="C228" s="38">
        <v>0</v>
      </c>
      <c r="D228" s="38">
        <v>2</v>
      </c>
      <c r="E228" s="38">
        <v>0</v>
      </c>
      <c r="F228" s="39">
        <v>0</v>
      </c>
      <c r="G228" s="7"/>
    </row>
    <row r="229" spans="1:9" s="9" customFormat="1" ht="18" customHeight="1" x14ac:dyDescent="0.2">
      <c r="A229" s="52" t="s">
        <v>35</v>
      </c>
      <c r="B229" s="36">
        <f>SUM(B230:B231)</f>
        <v>3</v>
      </c>
      <c r="C229" s="36">
        <f>SUM(C230:C231)</f>
        <v>3</v>
      </c>
      <c r="D229" s="36">
        <f>SUM(D230:D231)</f>
        <v>0</v>
      </c>
      <c r="E229" s="36">
        <f>SUM(E230:E231)</f>
        <v>0</v>
      </c>
      <c r="F229" s="37">
        <f>SUM(F230:F231)</f>
        <v>0</v>
      </c>
      <c r="G229" s="7"/>
    </row>
    <row r="230" spans="1:9" s="9" customFormat="1" ht="18" customHeight="1" x14ac:dyDescent="0.2">
      <c r="A230" s="50" t="s">
        <v>14</v>
      </c>
      <c r="B230" s="38">
        <f t="shared" ref="B230:B231" si="51">SUM(C230:F230)</f>
        <v>2</v>
      </c>
      <c r="C230" s="38">
        <v>2</v>
      </c>
      <c r="D230" s="38">
        <v>0</v>
      </c>
      <c r="E230" s="38">
        <v>0</v>
      </c>
      <c r="F230" s="39">
        <v>0</v>
      </c>
      <c r="G230" s="7"/>
    </row>
    <row r="231" spans="1:9" s="9" customFormat="1" ht="18" customHeight="1" x14ac:dyDescent="0.2">
      <c r="A231" s="50" t="s">
        <v>17</v>
      </c>
      <c r="B231" s="38">
        <f t="shared" si="51"/>
        <v>1</v>
      </c>
      <c r="C231" s="38">
        <v>1</v>
      </c>
      <c r="D231" s="38">
        <v>0</v>
      </c>
      <c r="E231" s="38">
        <v>0</v>
      </c>
      <c r="F231" s="39">
        <v>0</v>
      </c>
      <c r="G231" s="7"/>
    </row>
    <row r="232" spans="1:9" s="9" customFormat="1" ht="18" customHeight="1" x14ac:dyDescent="0.2">
      <c r="A232" s="21" t="s">
        <v>21</v>
      </c>
      <c r="B232" s="34">
        <f t="shared" ref="B232:B234" si="52">SUM(C232:F232)</f>
        <v>546</v>
      </c>
      <c r="C232" s="34">
        <f>SUM(C233)</f>
        <v>513</v>
      </c>
      <c r="D232" s="34">
        <f>SUM(D233)</f>
        <v>33</v>
      </c>
      <c r="E232" s="34">
        <f>SUM(E233)</f>
        <v>0</v>
      </c>
      <c r="F232" s="35">
        <f>SUM(F233)</f>
        <v>0</v>
      </c>
      <c r="G232" s="7"/>
    </row>
    <row r="233" spans="1:9" s="9" customFormat="1" ht="18" customHeight="1" x14ac:dyDescent="0.2">
      <c r="A233" s="52" t="s">
        <v>8</v>
      </c>
      <c r="B233" s="36">
        <f t="shared" si="52"/>
        <v>546</v>
      </c>
      <c r="C233" s="36">
        <f>SUM(C234:C234)</f>
        <v>513</v>
      </c>
      <c r="D233" s="36">
        <f>SUM(D234:D234)</f>
        <v>33</v>
      </c>
      <c r="E233" s="36">
        <f>SUM(E234:E234)</f>
        <v>0</v>
      </c>
      <c r="F233" s="37">
        <f>SUM(F234:F234)</f>
        <v>0</v>
      </c>
      <c r="G233" s="7"/>
    </row>
    <row r="234" spans="1:9" s="9" customFormat="1" ht="18" customHeight="1" x14ac:dyDescent="0.2">
      <c r="A234" s="50" t="s">
        <v>9</v>
      </c>
      <c r="B234" s="38">
        <f t="shared" si="52"/>
        <v>546</v>
      </c>
      <c r="C234" s="38">
        <v>513</v>
      </c>
      <c r="D234" s="38">
        <v>33</v>
      </c>
      <c r="E234" s="38">
        <v>0</v>
      </c>
      <c r="F234" s="39">
        <v>0</v>
      </c>
      <c r="G234" s="7"/>
    </row>
    <row r="235" spans="1:9" s="9" customFormat="1" ht="8.25" customHeight="1" x14ac:dyDescent="0.2">
      <c r="A235" s="44"/>
      <c r="B235" s="44"/>
      <c r="C235" s="44"/>
      <c r="D235" s="44"/>
      <c r="E235" s="44"/>
      <c r="F235" s="45"/>
      <c r="G235" s="7"/>
    </row>
    <row r="236" spans="1:9" ht="12" customHeight="1" x14ac:dyDescent="0.2">
      <c r="A236" s="46" t="s">
        <v>26</v>
      </c>
      <c r="B236" s="47"/>
      <c r="C236" s="47"/>
      <c r="D236" s="47"/>
      <c r="E236" s="47"/>
      <c r="F236" s="47"/>
      <c r="G236" s="3"/>
      <c r="H236" s="4"/>
      <c r="I236" s="4"/>
    </row>
    <row r="237" spans="1:9" ht="12.95" customHeight="1" x14ac:dyDescent="0.25">
      <c r="A237" s="28" t="s">
        <v>27</v>
      </c>
      <c r="B237" s="28"/>
      <c r="C237" s="28"/>
      <c r="D237" s="28"/>
      <c r="E237" s="28"/>
      <c r="F237" s="28"/>
    </row>
    <row r="238" spans="1:9" ht="12.95" customHeight="1" x14ac:dyDescent="0.2">
      <c r="A238" s="48" t="s">
        <v>28</v>
      </c>
      <c r="B238" s="48"/>
      <c r="C238" s="48"/>
      <c r="D238" s="48"/>
      <c r="E238" s="48"/>
      <c r="F238" s="28"/>
    </row>
    <row r="239" spans="1:9" ht="12.95" customHeight="1" x14ac:dyDescent="0.2">
      <c r="A239" s="48" t="s">
        <v>29</v>
      </c>
      <c r="B239" s="48"/>
      <c r="C239" s="48"/>
      <c r="D239" s="48"/>
      <c r="E239" s="48"/>
      <c r="F239" s="28"/>
    </row>
    <row r="240" spans="1:9" ht="12.95" customHeight="1" x14ac:dyDescent="0.25">
      <c r="A240" s="49" t="s">
        <v>30</v>
      </c>
      <c r="B240" s="28"/>
      <c r="C240" s="28"/>
      <c r="D240" s="28"/>
      <c r="E240" s="28"/>
      <c r="F240" s="28"/>
    </row>
    <row r="241" spans="1:6" ht="12.95" customHeight="1" x14ac:dyDescent="0.25">
      <c r="A241" s="28" t="s">
        <v>31</v>
      </c>
      <c r="B241" s="28"/>
      <c r="C241" s="28"/>
      <c r="D241" s="28"/>
      <c r="E241" s="28"/>
      <c r="F241" s="28"/>
    </row>
  </sheetData>
  <mergeCells count="6">
    <mergeCell ref="A1:F1"/>
    <mergeCell ref="A2:F2"/>
    <mergeCell ref="A3:F3"/>
    <mergeCell ref="A5:A6"/>
    <mergeCell ref="B5:B6"/>
    <mergeCell ref="C5:F5"/>
  </mergeCells>
  <pageMargins left="0.74803149606299213" right="0.74803149606299213" top="0.98425196850393704" bottom="0.98425196850393704" header="0" footer="0"/>
  <pageSetup scale="75" orientation="portrait" r:id="rId1"/>
  <headerFooter alignWithMargins="0"/>
  <ignoredErrors>
    <ignoredError sqref="B8:F26 B32:E48 F38:F46 B59:E79 C80:F83 B85:E87 B108:D118 B127:F144 B152:D159 B174:B191 B198:B223 B229 B89:E105 B88:D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12 </vt:lpstr>
      <vt:lpstr>'Cuadro 12 '!Área_de_impresión</vt:lpstr>
      <vt:lpstr>'Cuadro 12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FRANKLIN SANTANA</cp:lastModifiedBy>
  <cp:lastPrinted>2022-03-14T14:20:39Z</cp:lastPrinted>
  <dcterms:created xsi:type="dcterms:W3CDTF">2022-02-04T15:06:37Z</dcterms:created>
  <dcterms:modified xsi:type="dcterms:W3CDTF">2022-03-15T19:16:37Z</dcterms:modified>
</cp:coreProperties>
</file>